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" windowWidth="19425" windowHeight="9525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ФОРМА!$A$3:$J$208</definedName>
  </definedNames>
  <calcPr calcId="145621" iterate="1"/>
</workbook>
</file>

<file path=xl/calcChain.xml><?xml version="1.0" encoding="utf-8"?>
<calcChain xmlns="http://schemas.openxmlformats.org/spreadsheetml/2006/main">
  <c r="D21" i="5" l="1"/>
  <c r="D20" i="5" l="1"/>
  <c r="D19" i="5"/>
  <c r="E19" i="5" s="1"/>
  <c r="D15" i="5"/>
  <c r="E15" i="5" s="1"/>
  <c r="I113" i="2" l="1"/>
  <c r="I160" i="2"/>
  <c r="G142" i="2"/>
  <c r="G146" i="2" l="1"/>
  <c r="I144" i="2" s="1"/>
  <c r="D16" i="5" s="1"/>
  <c r="E16" i="5" s="1"/>
  <c r="I145" i="2" l="1"/>
  <c r="D17" i="5" s="1"/>
  <c r="E17" i="5" s="1"/>
  <c r="I141" i="2"/>
  <c r="I143" i="2"/>
  <c r="I142" i="2"/>
  <c r="D13" i="5" l="1"/>
  <c r="E13" i="5" l="1"/>
  <c r="E21" i="5"/>
  <c r="E20" i="5"/>
  <c r="D14" i="5" l="1"/>
  <c r="E14" i="5" s="1"/>
  <c r="D18" i="5"/>
  <c r="E18" i="5" s="1"/>
  <c r="A5" i="5"/>
  <c r="A2" i="5"/>
  <c r="E22" i="5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7" author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<sst xmlns="http://schemas.openxmlformats.org/spreadsheetml/2006/main" count="239" uniqueCount="194">
  <si>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</si>
  <si>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</si>
  <si>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</si>
  <si>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</si>
  <si>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</si>
  <si>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</si>
  <si>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</si>
  <si>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</si>
  <si>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</si>
  <si>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</si>
  <si>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</si>
  <si>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</si>
  <si>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</si>
  <si>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</si>
  <si>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</si>
  <si>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</si>
  <si>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</si>
  <si>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</si>
  <si>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</si>
  <si>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</si>
  <si>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</si>
  <si>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</si>
  <si>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</si>
  <si>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</si>
  <si>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</si>
  <si>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</si>
  <si>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</si>
  <si>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</si>
  <si>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</si>
  <si>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</si>
  <si>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</si>
  <si>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</si>
  <si>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</si>
  <si>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</si>
  <si>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</si>
  <si>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</si>
  <si>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</si>
  <si>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</si>
  <si>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</si>
  <si>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</si>
  <si>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</si>
  <si>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</si>
  <si>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</si>
  <si>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</si>
  <si>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</si>
  <si>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</si>
  <si>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</si>
  <si>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</si>
  <si>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</si>
  <si>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</si>
  <si>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</si>
  <si>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</si>
  <si>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</si>
  <si>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</si>
  <si>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</si>
  <si>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</si>
  <si>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</si>
  <si>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</si>
  <si>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</si>
  <si>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</si>
  <si>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</si>
  <si>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</si>
  <si>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</si>
  <si>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</si>
  <si>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</si>
  <si>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</si>
  <si>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</si>
  <si>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</si>
  <si>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</si>
  <si>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</si>
  <si>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</si>
  <si>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</si>
  <si>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</si>
  <si>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</si>
  <si>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</si>
  <si>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</si>
  <si>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</si>
  <si>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</si>
  <si>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</si>
  <si>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</si>
  <si>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</si>
  <si>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</si>
  <si>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</si>
  <si>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</si>
  <si>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</si>
  <si>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</si>
  <si>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</si>
  <si>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</si>
  <si>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</si>
  <si>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</si>
  <si>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</si>
  <si>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</si>
  <si>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</si>
  <si>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</si>
  <si>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</si>
  <si>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</si>
  <si>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</si>
  <si>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</si>
  <si>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</si>
  <si>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</si>
  <si>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</si>
  <si>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</si>
  <si>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</si>
  <si>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</si>
  <si>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</si>
  <si>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</si>
  <si>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</si>
  <si>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</si>
  <si>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</si>
  <si>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</si>
  <si>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</si>
  <si>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</si>
  <si>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</si>
  <si>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</si>
  <si>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</si>
  <si>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</si>
  <si>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</si>
  <si>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</si>
  <si>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</si>
  <si>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</si>
  <si>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</si>
  <si>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</si>
  <si>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</si>
  <si>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</si>
  <si>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</si>
  <si>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</si>
  <si>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</si>
  <si>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</si>
  <si>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</si>
  <si>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</si>
  <si>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</si>
  <si>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</si>
  <si>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</si>
  <si>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</si>
  <si>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</si>
  <si>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</si>
  <si>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</si>
  <si>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</si>
  <si>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</si>
  <si>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</si>
  <si>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</si>
  <si>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</si>
  <si>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</si>
  <si>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</si>
  <si>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</si>
  <si>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</si>
  <si>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</si>
  <si>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</si>
  <si>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</si>
  <si>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</si>
  <si>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Администрация Кринично-Лугского сельского поселения</t>
  </si>
  <si>
    <t>Куйбышевский район</t>
  </si>
  <si>
    <t>Кринично-Лугское сельское поселение</t>
  </si>
  <si>
    <t>село Каменно-Тузловка</t>
  </si>
  <si>
    <t>объекты культуры</t>
  </si>
  <si>
    <t>Ростовская область, Куйбышевский район,с.Каменно-Тузловка, ул. Комсомольская, дом10-а</t>
  </si>
  <si>
    <t>в наличии</t>
  </si>
  <si>
    <t>Владение, пользование и распоряжение имуществом находящимся в муниципальной собственности Кринично-Лугского сельского поселения. Содержание мест захоронений.</t>
  </si>
  <si>
    <t>х</t>
  </si>
  <si>
    <t>Х</t>
  </si>
  <si>
    <t xml:space="preserve">Провести работы по капитальному  ремонту памятника - стеллы №68 общей площадью 5,4 кв.м по адресу:Ростовская область, Куйбышевский район, с.Каменно-Тузловка, ул. Комсомольская, дом 10-а </t>
  </si>
  <si>
    <t>сохранение исторического наследия  воинского захоронения находящегося в Реестре военно-мемориальных объектов Ростовской области, сохранение патриотического воспитания</t>
  </si>
  <si>
    <t>официальный сайт Администрации Кринично-Лугского сельского поселения</t>
  </si>
  <si>
    <t>жители села Каменно-Тузловка, села Кумшатское, хутор Обийко,хутора Ясиновский,хутор Карташево, хутор Новая Надежда</t>
  </si>
  <si>
    <t>30</t>
  </si>
  <si>
    <t>сентября</t>
  </si>
  <si>
    <t>Стрижакова Тамара Васильевна</t>
  </si>
  <si>
    <t>Харченко Елена Валерьевна</t>
  </si>
  <si>
    <t>admkrlsp2006@mail.ru</t>
  </si>
  <si>
    <t>шт</t>
  </si>
  <si>
    <t>Сасунов Сергей Михайлович</t>
  </si>
  <si>
    <t>elena_talashenko@mail.ru</t>
  </si>
  <si>
    <t>Глава администрации Кринично-Лугского сельского поселения</t>
  </si>
  <si>
    <t>Юнда Р.А.</t>
  </si>
  <si>
    <t xml:space="preserve">и.о. Главы Администрации Куйбышевского района </t>
  </si>
  <si>
    <t>Голосовский А.В.</t>
  </si>
  <si>
    <t>http://krinichno-lugskoesp.ru/about/static_245/</t>
  </si>
  <si>
    <t>https://ok.ru/group/63070337040557/album/927989083309/935276899501</t>
  </si>
  <si>
    <t>https://ok.ru/group/63070337040557/album/927989083309/935276918189</t>
  </si>
  <si>
    <t>Выписка из ЕГРН</t>
  </si>
  <si>
    <t>КУВИ 001/2022 95629642</t>
  </si>
  <si>
    <t>КУВИ 001/2022 95635259</t>
  </si>
  <si>
    <t>https://cloud.mail.ru/public/bkh5/UoanUAUBi</t>
  </si>
  <si>
    <t>ремонт памятника-стелы</t>
  </si>
  <si>
    <t>https://cloud.mail.ru/public/YNJa/E49jFRg9T</t>
  </si>
  <si>
    <t>https://vk.com/wall-211633730_34</t>
  </si>
  <si>
    <t>Капитальный ремонт: памятника-стеллы №68 общей площадью 5,4 кв. м. по адресу: Ростовская область, Куйбышевский район, с.Каменно-Тузловка, ул.Комсомольская, дом 10-а</t>
  </si>
  <si>
    <t>требуется капитальный ремонт воинского захоронения( с момента постройки 1950 год, капитальный ремонт не осуществлялся).</t>
  </si>
  <si>
    <t>Цвяк Надежда Владимировна</t>
  </si>
  <si>
    <t>предоставление песка строительного</t>
  </si>
  <si>
    <t>Талащенко Елена Федоровна</t>
  </si>
  <si>
    <r>
      <t>м</t>
    </r>
    <r>
      <rPr>
        <sz val="12"/>
        <rFont val="Calibri"/>
        <family val="2"/>
        <charset val="204"/>
      </rPr>
      <t>³</t>
    </r>
  </si>
  <si>
    <t>предоставление строительной тачки</t>
  </si>
  <si>
    <t xml:space="preserve"> вывоз строительного мусора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</si>
</sst>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26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3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1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165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  <protection locked="0"/>
    </xf>
    <xf numFmtId="14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165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4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0" borderId="24" xfId="1" applyFill="1" applyBorder="1" applyAlignment="1" applyProtection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0" fillId="0" borderId="24" xfId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3" borderId="23" xfId="1" applyFill="1" applyBorder="1" applyAlignment="1" applyProtection="1">
      <alignment horizontal="center" vertical="top" wrapText="1"/>
      <protection locked="0"/>
    </xf>
    <xf numFmtId="0" fontId="5" fillId="3" borderId="24" xfId="1" applyFont="1" applyFill="1" applyBorder="1" applyAlignment="1" applyProtection="1">
      <alignment horizontal="center" vertical="top" wrapText="1"/>
      <protection locked="0"/>
    </xf>
    <xf numFmtId="0" fontId="5" fillId="3" borderId="25" xfId="1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3" borderId="23" xfId="1" applyFill="1" applyBorder="1" applyAlignment="1" applyProtection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10" fillId="3" borderId="2" xfId="1" applyNumberFormat="1" applyFill="1" applyBorder="1" applyAlignment="1" applyProtection="1">
      <alignment horizontal="center" vertical="top" wrapText="1"/>
      <protection locked="0"/>
    </xf>
    <xf numFmtId="0" fontId="10" fillId="3" borderId="4" xfId="1" applyNumberFormat="1" applyFill="1" applyBorder="1" applyAlignment="1" applyProtection="1">
      <alignment horizontal="center" vertical="top" wrapText="1"/>
      <protection locked="0"/>
    </xf>
    <xf numFmtId="0" fontId="5" fillId="0" borderId="2" xfId="3" applyNumberFormat="1" applyFont="1" applyFill="1" applyBorder="1" applyAlignment="1" applyProtection="1">
      <alignment horizontal="center" vertical="top" wrapText="1"/>
      <protection locked="0"/>
    </xf>
    <xf numFmtId="0" fontId="5" fillId="0" borderId="4" xfId="3" applyNumberFormat="1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211633730_34" TargetMode="External"/><Relationship Id="rId3" Type="http://schemas.openxmlformats.org/officeDocument/2006/relationships/hyperlink" Target="http://krinichno-lugskoesp.ru/about/static_245/" TargetMode="External"/><Relationship Id="rId7" Type="http://schemas.openxmlformats.org/officeDocument/2006/relationships/hyperlink" Target="https://cloud.mail.ru/public/YNJa/E49jFRg9T" TargetMode="External"/><Relationship Id="rId2" Type="http://schemas.openxmlformats.org/officeDocument/2006/relationships/hyperlink" Target="mailto:elena_talashenko@mail.ru" TargetMode="External"/><Relationship Id="rId1" Type="http://schemas.openxmlformats.org/officeDocument/2006/relationships/hyperlink" Target="mailto:admkrlsp2006@mail.ru" TargetMode="External"/><Relationship Id="rId6" Type="http://schemas.openxmlformats.org/officeDocument/2006/relationships/hyperlink" Target="https://cloud.mail.ru/public/bkh5/UoanUAUBi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ok.ru/group/63070337040557/album/927989083309/935276918189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ok.ru/group/63070337040557/album/927989083309/93527689950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J329"/>
  <sheetViews>
    <sheetView tabSelected="1" view="pageBreakPreview" topLeftCell="A128" zoomScale="90" zoomScaleNormal="90" zoomScaleSheetLayoutView="90" workbookViewId="0">
      <selection activeCell="A132" sqref="A132:J132"/>
    </sheetView>
  </sheetViews>
  <sheetFormatPr defaultColWidth="8" defaultRowHeight="18.75" x14ac:dyDescent="0.3"/>
  <cols>
    <col min="1" max="1" width="8.25" style="3" customWidth="1"/>
    <col min="2" max="4" width="7.875" style="3" customWidth="1"/>
    <col min="5" max="5" width="9.125" style="3" customWidth="1"/>
    <col min="6" max="9" width="7.875" style="3" customWidth="1"/>
    <col min="10" max="10" width="8.375" style="3" customWidth="1"/>
    <col min="11" max="14" width="7.625" style="29" customWidth="1"/>
    <col min="15" max="16" width="8" style="29"/>
    <col min="17" max="17" width="41.125" style="29" bestFit="1" customWidth="1"/>
    <col min="18" max="36" width="8" style="29"/>
    <col min="37" max="16384" width="8" style="3"/>
  </cols>
  <sheetData>
    <row r="1" spans="1:36" s="29" customFormat="1" ht="93.6" customHeight="1" x14ac:dyDescent="0.3">
      <c r="A1" s="28"/>
      <c r="B1" s="28"/>
      <c r="C1" s="28"/>
      <c r="D1" s="28"/>
      <c r="F1" s="122" t="s">
        <v>80</v>
      </c>
      <c r="G1" s="122"/>
      <c r="H1" s="122"/>
      <c r="I1" s="122"/>
      <c r="J1" s="122"/>
      <c r="Q1" s="30"/>
    </row>
    <row r="2" spans="1:36" s="29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 x14ac:dyDescent="0.3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36" x14ac:dyDescent="0.3">
      <c r="A4" s="126" t="s">
        <v>81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36" x14ac:dyDescent="0.3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36" x14ac:dyDescent="0.3">
      <c r="A6" s="123" t="s">
        <v>150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36" x14ac:dyDescent="0.3">
      <c r="A7" s="132" t="s">
        <v>121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36" ht="19.5" x14ac:dyDescent="0.35">
      <c r="A8" s="133" t="s">
        <v>186</v>
      </c>
      <c r="B8" s="134"/>
      <c r="C8" s="134"/>
      <c r="D8" s="134"/>
      <c r="E8" s="134"/>
      <c r="F8" s="134"/>
      <c r="G8" s="134"/>
      <c r="H8" s="134"/>
      <c r="I8" s="134"/>
      <c r="J8" s="135"/>
      <c r="K8" s="31"/>
    </row>
    <row r="9" spans="1:36" ht="19.5" x14ac:dyDescent="0.35">
      <c r="A9" s="136"/>
      <c r="B9" s="137"/>
      <c r="C9" s="137"/>
      <c r="D9" s="137"/>
      <c r="E9" s="137"/>
      <c r="F9" s="137"/>
      <c r="G9" s="137"/>
      <c r="H9" s="137"/>
      <c r="I9" s="137"/>
      <c r="J9" s="138"/>
      <c r="K9" s="31"/>
    </row>
    <row r="10" spans="1:36" ht="19.5" x14ac:dyDescent="0.35">
      <c r="A10" s="139"/>
      <c r="B10" s="137"/>
      <c r="C10" s="137"/>
      <c r="D10" s="137"/>
      <c r="E10" s="137"/>
      <c r="F10" s="137"/>
      <c r="G10" s="137"/>
      <c r="H10" s="137"/>
      <c r="I10" s="137"/>
      <c r="J10" s="138"/>
      <c r="K10" s="31"/>
    </row>
    <row r="11" spans="1:36" ht="19.5" x14ac:dyDescent="0.35">
      <c r="A11" s="140"/>
      <c r="B11" s="141"/>
      <c r="C11" s="141"/>
      <c r="D11" s="141"/>
      <c r="E11" s="141"/>
      <c r="F11" s="141"/>
      <c r="G11" s="141"/>
      <c r="H11" s="141"/>
      <c r="I11" s="141"/>
      <c r="J11" s="142"/>
      <c r="K11" s="31"/>
    </row>
    <row r="12" spans="1:36" s="5" customFormat="1" ht="41.25" customHeight="1" x14ac:dyDescent="0.3">
      <c r="A12" s="143" t="s">
        <v>122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3">
      <c r="A13" s="127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36" x14ac:dyDescent="0.3">
      <c r="A14" s="128" t="s">
        <v>8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36" ht="19.5" x14ac:dyDescent="0.35">
      <c r="A15" s="146" t="s">
        <v>151</v>
      </c>
      <c r="B15" s="147"/>
      <c r="C15" s="147"/>
      <c r="D15" s="147"/>
      <c r="E15" s="147"/>
      <c r="F15" s="147"/>
      <c r="G15" s="147"/>
      <c r="H15" s="147"/>
      <c r="I15" s="147"/>
      <c r="J15" s="148"/>
      <c r="K15" s="31"/>
    </row>
    <row r="16" spans="1:36" x14ac:dyDescent="0.3">
      <c r="A16" s="128" t="s">
        <v>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32"/>
    </row>
    <row r="17" spans="1:36" ht="19.5" x14ac:dyDescent="0.35">
      <c r="A17" s="146" t="s">
        <v>152</v>
      </c>
      <c r="B17" s="147"/>
      <c r="C17" s="147"/>
      <c r="D17" s="147"/>
      <c r="E17" s="147"/>
      <c r="F17" s="147"/>
      <c r="G17" s="147"/>
      <c r="H17" s="147"/>
      <c r="I17" s="147"/>
      <c r="J17" s="148"/>
      <c r="K17" s="31"/>
    </row>
    <row r="18" spans="1:36" x14ac:dyDescent="0.3">
      <c r="A18" s="129" t="s">
        <v>10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36" ht="19.5" x14ac:dyDescent="0.35">
      <c r="A19" s="146" t="s">
        <v>153</v>
      </c>
      <c r="B19" s="147"/>
      <c r="C19" s="147"/>
      <c r="D19" s="147"/>
      <c r="E19" s="147"/>
      <c r="F19" s="147"/>
      <c r="G19" s="147"/>
      <c r="H19" s="147"/>
      <c r="I19" s="147"/>
      <c r="J19" s="148"/>
      <c r="K19" s="31"/>
    </row>
    <row r="20" spans="1:36" x14ac:dyDescent="0.3">
      <c r="A20" s="129" t="s">
        <v>69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36" ht="19.5" x14ac:dyDescent="0.35">
      <c r="A21" s="130">
        <v>141</v>
      </c>
      <c r="B21" s="131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36" ht="19.5" x14ac:dyDescent="0.35">
      <c r="A22" s="114" t="s">
        <v>12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31"/>
    </row>
    <row r="23" spans="1:36" ht="19.5" x14ac:dyDescent="0.3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31"/>
    </row>
    <row r="24" spans="1:36" ht="19.5" x14ac:dyDescent="0.35">
      <c r="A24" s="129" t="s">
        <v>11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31"/>
    </row>
    <row r="25" spans="1:36" x14ac:dyDescent="0.3">
      <c r="A25" s="146" t="s">
        <v>154</v>
      </c>
      <c r="B25" s="147"/>
      <c r="C25" s="147"/>
      <c r="D25" s="147"/>
      <c r="E25" s="147"/>
      <c r="F25" s="147"/>
      <c r="G25" s="147"/>
      <c r="H25" s="147"/>
      <c r="I25" s="147"/>
      <c r="J25" s="148"/>
      <c r="K25" s="33"/>
    </row>
    <row r="26" spans="1:36" ht="19.5" x14ac:dyDescent="0.35">
      <c r="A26" s="129" t="s">
        <v>13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31"/>
    </row>
    <row r="27" spans="1:36" ht="19.5" x14ac:dyDescent="0.35">
      <c r="A27" s="93" t="s">
        <v>155</v>
      </c>
      <c r="B27" s="94"/>
      <c r="C27" s="94"/>
      <c r="D27" s="94"/>
      <c r="E27" s="94"/>
      <c r="F27" s="94"/>
      <c r="G27" s="94"/>
      <c r="H27" s="94"/>
      <c r="I27" s="94"/>
      <c r="J27" s="95"/>
      <c r="K27" s="31"/>
    </row>
    <row r="28" spans="1:36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1"/>
    </row>
    <row r="29" spans="1:36" x14ac:dyDescent="0.3">
      <c r="A29" s="153" t="s">
        <v>32</v>
      </c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36" x14ac:dyDescent="0.3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36" x14ac:dyDescent="0.3">
      <c r="A31" s="163" t="s">
        <v>156</v>
      </c>
      <c r="B31" s="164"/>
      <c r="C31" s="165" t="s">
        <v>123</v>
      </c>
      <c r="D31" s="166"/>
      <c r="E31" s="166"/>
      <c r="F31" s="166"/>
      <c r="G31" s="166"/>
      <c r="H31" s="166"/>
      <c r="I31" s="166"/>
      <c r="J31" s="166"/>
    </row>
    <row r="32" spans="1:36" s="5" customFormat="1" x14ac:dyDescent="0.3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 x14ac:dyDescent="0.3">
      <c r="A33" s="68" t="s">
        <v>115</v>
      </c>
      <c r="B33" s="149" t="s">
        <v>148</v>
      </c>
      <c r="C33" s="150"/>
      <c r="D33" s="150"/>
      <c r="E33" s="151"/>
      <c r="F33" s="109" t="s">
        <v>14</v>
      </c>
      <c r="G33" s="109"/>
      <c r="H33" s="109" t="s">
        <v>15</v>
      </c>
      <c r="I33" s="109"/>
      <c r="J33" s="109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5" x14ac:dyDescent="0.25">
      <c r="A34" s="71">
        <v>1</v>
      </c>
      <c r="B34" s="111">
        <v>2</v>
      </c>
      <c r="C34" s="111"/>
      <c r="D34" s="111"/>
      <c r="E34" s="111"/>
      <c r="F34" s="111">
        <v>3</v>
      </c>
      <c r="G34" s="111"/>
      <c r="H34" s="111">
        <v>4</v>
      </c>
      <c r="I34" s="111"/>
      <c r="J34" s="111"/>
      <c r="K34" s="7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9.5" x14ac:dyDescent="0.35">
      <c r="A35" s="69" t="s">
        <v>16</v>
      </c>
      <c r="B35" s="155" t="s">
        <v>179</v>
      </c>
      <c r="C35" s="156"/>
      <c r="D35" s="156"/>
      <c r="E35" s="157"/>
      <c r="F35" s="158">
        <v>44728</v>
      </c>
      <c r="G35" s="159"/>
      <c r="H35" s="160" t="s">
        <v>180</v>
      </c>
      <c r="I35" s="161"/>
      <c r="J35" s="162"/>
      <c r="K35" s="31"/>
    </row>
    <row r="36" spans="1:36" ht="19.5" x14ac:dyDescent="0.3">
      <c r="A36" s="69" t="s">
        <v>17</v>
      </c>
      <c r="B36" s="155" t="s">
        <v>179</v>
      </c>
      <c r="C36" s="156"/>
      <c r="D36" s="156"/>
      <c r="E36" s="157"/>
      <c r="F36" s="158">
        <v>44728</v>
      </c>
      <c r="G36" s="159"/>
      <c r="H36" s="160" t="s">
        <v>181</v>
      </c>
      <c r="I36" s="161"/>
      <c r="J36" s="162"/>
      <c r="K36" s="35"/>
    </row>
    <row r="37" spans="1:36" ht="3" customHeight="1" x14ac:dyDescent="0.3">
      <c r="A37" s="154"/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36" ht="18.75" customHeight="1" x14ac:dyDescent="0.3">
      <c r="A38" s="230" t="s">
        <v>83</v>
      </c>
      <c r="B38" s="230"/>
      <c r="C38" s="230"/>
      <c r="D38" s="230"/>
      <c r="E38" s="230"/>
      <c r="F38" s="230"/>
      <c r="G38" s="230"/>
      <c r="H38" s="230"/>
      <c r="I38" s="230"/>
      <c r="J38" s="230"/>
    </row>
    <row r="39" spans="1:36" ht="18.75" customHeight="1" x14ac:dyDescent="0.3">
      <c r="A39" s="230"/>
      <c r="B39" s="230"/>
      <c r="C39" s="230"/>
      <c r="D39" s="230"/>
      <c r="E39" s="230"/>
      <c r="F39" s="230"/>
      <c r="G39" s="230"/>
      <c r="H39" s="230"/>
      <c r="I39" s="230"/>
      <c r="J39" s="230"/>
    </row>
    <row r="40" spans="1:36" ht="18.75" customHeight="1" x14ac:dyDescent="0.3">
      <c r="A40" s="230"/>
      <c r="B40" s="230"/>
      <c r="C40" s="230"/>
      <c r="D40" s="230"/>
      <c r="E40" s="230"/>
      <c r="F40" s="230"/>
      <c r="G40" s="230"/>
      <c r="H40" s="230"/>
      <c r="I40" s="230"/>
      <c r="J40" s="230"/>
    </row>
    <row r="41" spans="1:36" x14ac:dyDescent="0.3">
      <c r="A41" s="230"/>
      <c r="B41" s="230"/>
      <c r="C41" s="230"/>
      <c r="D41" s="230"/>
      <c r="E41" s="230"/>
      <c r="F41" s="230"/>
      <c r="G41" s="230"/>
      <c r="H41" s="230"/>
      <c r="I41" s="230"/>
      <c r="J41" s="230"/>
    </row>
    <row r="42" spans="1:36" ht="18" customHeight="1" x14ac:dyDescent="0.3">
      <c r="A42" s="129" t="s">
        <v>84</v>
      </c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36" ht="18" customHeight="1" x14ac:dyDescent="0.3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36" x14ac:dyDescent="0.3">
      <c r="A44" s="189"/>
      <c r="B44" s="189"/>
      <c r="C44" s="189"/>
      <c r="D44" s="189"/>
      <c r="E44" s="189"/>
      <c r="F44" s="189"/>
      <c r="G44" s="189"/>
      <c r="H44" s="189"/>
      <c r="I44" s="189"/>
      <c r="J44" s="189"/>
    </row>
    <row r="45" spans="1:36" ht="18.75" customHeight="1" x14ac:dyDescent="0.3">
      <c r="A45" s="93" t="s">
        <v>157</v>
      </c>
      <c r="B45" s="94"/>
      <c r="C45" s="94"/>
      <c r="D45" s="94"/>
      <c r="E45" s="94"/>
      <c r="F45" s="94"/>
      <c r="G45" s="94"/>
      <c r="H45" s="94"/>
      <c r="I45" s="94"/>
      <c r="J45" s="95"/>
    </row>
    <row r="46" spans="1:36" x14ac:dyDescent="0.3">
      <c r="A46" s="99"/>
      <c r="B46" s="100"/>
      <c r="C46" s="100"/>
      <c r="D46" s="100"/>
      <c r="E46" s="100"/>
      <c r="F46" s="100"/>
      <c r="G46" s="100"/>
      <c r="H46" s="100"/>
      <c r="I46" s="100"/>
      <c r="J46" s="101"/>
    </row>
    <row r="47" spans="1:36" x14ac:dyDescent="0.3">
      <c r="A47" s="153" t="s">
        <v>85</v>
      </c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36" x14ac:dyDescent="0.3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36" ht="18" customHeight="1" x14ac:dyDescent="0.3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36" ht="18" customHeight="1" x14ac:dyDescent="0.3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36" x14ac:dyDescent="0.3">
      <c r="A51" s="23"/>
      <c r="B51" s="7" t="s">
        <v>33</v>
      </c>
      <c r="C51" s="6"/>
      <c r="D51" s="6"/>
      <c r="F51" s="6"/>
      <c r="G51" s="6"/>
      <c r="H51" s="6"/>
      <c r="I51" s="6"/>
      <c r="J51" s="6"/>
    </row>
    <row r="52" spans="1:36" x14ac:dyDescent="0.3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36" x14ac:dyDescent="0.3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36" x14ac:dyDescent="0.3">
      <c r="A54" s="23" t="s">
        <v>158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 x14ac:dyDescent="0.25">
      <c r="A55" s="129" t="s">
        <v>86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 x14ac:dyDescent="0.2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 x14ac:dyDescent="0.2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 x14ac:dyDescent="0.25">
      <c r="A58" s="145" t="s">
        <v>159</v>
      </c>
      <c r="B58" s="144" t="s">
        <v>37</v>
      </c>
      <c r="C58" s="231"/>
      <c r="D58" s="231"/>
      <c r="E58" s="231"/>
      <c r="F58" s="231"/>
      <c r="G58" s="231"/>
      <c r="H58" s="231"/>
      <c r="I58" s="231"/>
      <c r="J58" s="231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 x14ac:dyDescent="0.25">
      <c r="A59" s="145"/>
      <c r="B59" s="144"/>
      <c r="C59" s="231"/>
      <c r="D59" s="231"/>
      <c r="E59" s="231"/>
      <c r="F59" s="231"/>
      <c r="G59" s="231"/>
      <c r="H59" s="231"/>
      <c r="I59" s="231"/>
      <c r="J59" s="231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 x14ac:dyDescent="0.25">
      <c r="A60" s="145"/>
      <c r="B60" s="144" t="s">
        <v>38</v>
      </c>
      <c r="C60" s="231"/>
      <c r="D60" s="231"/>
      <c r="E60" s="231"/>
      <c r="F60" s="231"/>
      <c r="G60" s="231"/>
      <c r="H60" s="231"/>
      <c r="I60" s="231"/>
      <c r="J60" s="23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 x14ac:dyDescent="0.25">
      <c r="A61" s="145"/>
      <c r="B61" s="144"/>
      <c r="C61" s="231"/>
      <c r="D61" s="231"/>
      <c r="E61" s="231"/>
      <c r="F61" s="231"/>
      <c r="G61" s="231"/>
      <c r="H61" s="231"/>
      <c r="I61" s="231"/>
      <c r="J61" s="23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8.75" customHeight="1" x14ac:dyDescent="0.3">
      <c r="A62" s="145"/>
      <c r="B62" s="144" t="s">
        <v>124</v>
      </c>
      <c r="C62" s="144"/>
      <c r="D62" s="144"/>
      <c r="E62" s="144"/>
      <c r="F62" s="144"/>
      <c r="G62" s="144"/>
      <c r="H62" s="144"/>
      <c r="I62" s="144"/>
      <c r="J62" s="144"/>
    </row>
    <row r="63" spans="1:36" ht="18.75" customHeight="1" x14ac:dyDescent="0.3">
      <c r="A63" s="145"/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36" x14ac:dyDescent="0.3">
      <c r="A64" s="114" t="s">
        <v>0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1" x14ac:dyDescent="0.3">
      <c r="A65" s="189" t="s">
        <v>1</v>
      </c>
      <c r="B65" s="189"/>
      <c r="C65" s="189"/>
      <c r="D65" s="189"/>
      <c r="E65" s="189"/>
      <c r="F65" s="189"/>
      <c r="G65" s="189"/>
      <c r="H65" s="189"/>
      <c r="I65" s="189"/>
      <c r="J65" s="189"/>
    </row>
    <row r="66" spans="1:11" ht="19.5" x14ac:dyDescent="0.35">
      <c r="A66" s="93" t="s">
        <v>187</v>
      </c>
      <c r="B66" s="94"/>
      <c r="C66" s="94"/>
      <c r="D66" s="94"/>
      <c r="E66" s="94"/>
      <c r="F66" s="94"/>
      <c r="G66" s="94"/>
      <c r="H66" s="94"/>
      <c r="I66" s="94"/>
      <c r="J66" s="95"/>
      <c r="K66" s="31"/>
    </row>
    <row r="67" spans="1:11" x14ac:dyDescent="0.3">
      <c r="A67" s="96"/>
      <c r="B67" s="97"/>
      <c r="C67" s="97"/>
      <c r="D67" s="97"/>
      <c r="E67" s="97"/>
      <c r="F67" s="97"/>
      <c r="G67" s="97"/>
      <c r="H67" s="97"/>
      <c r="I67" s="97"/>
      <c r="J67" s="98"/>
    </row>
    <row r="68" spans="1:11" x14ac:dyDescent="0.3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1" x14ac:dyDescent="0.3">
      <c r="A69" s="99"/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1" x14ac:dyDescent="0.3">
      <c r="A70" s="153" t="s">
        <v>87</v>
      </c>
      <c r="B70" s="153"/>
      <c r="C70" s="153"/>
      <c r="D70" s="153"/>
      <c r="E70" s="153"/>
      <c r="F70" s="153"/>
      <c r="G70" s="153"/>
      <c r="H70" s="153"/>
      <c r="I70" s="153"/>
      <c r="J70" s="153"/>
    </row>
    <row r="71" spans="1:11" x14ac:dyDescent="0.3">
      <c r="A71" s="189"/>
      <c r="B71" s="189"/>
      <c r="C71" s="189"/>
      <c r="D71" s="189"/>
      <c r="E71" s="189"/>
      <c r="F71" s="189"/>
      <c r="G71" s="189"/>
      <c r="H71" s="189"/>
      <c r="I71" s="189"/>
      <c r="J71" s="189"/>
    </row>
    <row r="72" spans="1:11" x14ac:dyDescent="0.3">
      <c r="A72" s="93" t="s">
        <v>160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1" x14ac:dyDescent="0.3">
      <c r="A73" s="96"/>
      <c r="B73" s="97"/>
      <c r="C73" s="97"/>
      <c r="D73" s="97"/>
      <c r="E73" s="97"/>
      <c r="F73" s="97"/>
      <c r="G73" s="97"/>
      <c r="H73" s="97"/>
      <c r="I73" s="97"/>
      <c r="J73" s="98"/>
    </row>
    <row r="74" spans="1:11" x14ac:dyDescent="0.3">
      <c r="A74" s="96"/>
      <c r="B74" s="97"/>
      <c r="C74" s="97"/>
      <c r="D74" s="97"/>
      <c r="E74" s="97"/>
      <c r="F74" s="97"/>
      <c r="G74" s="97"/>
      <c r="H74" s="97"/>
      <c r="I74" s="97"/>
      <c r="J74" s="98"/>
    </row>
    <row r="75" spans="1:11" ht="1.5" customHeight="1" x14ac:dyDescent="0.3">
      <c r="A75" s="99"/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1" x14ac:dyDescent="0.3">
      <c r="A76" s="129" t="s">
        <v>125</v>
      </c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1" x14ac:dyDescent="0.3">
      <c r="A77" s="189"/>
      <c r="B77" s="189"/>
      <c r="C77" s="189"/>
      <c r="D77" s="189"/>
      <c r="E77" s="189"/>
      <c r="F77" s="189"/>
      <c r="G77" s="189"/>
      <c r="H77" s="189"/>
      <c r="I77" s="189"/>
      <c r="J77" s="189"/>
    </row>
    <row r="78" spans="1:11" ht="19.5" customHeight="1" x14ac:dyDescent="0.35">
      <c r="A78" s="205" t="s">
        <v>184</v>
      </c>
      <c r="B78" s="206"/>
      <c r="C78" s="206"/>
      <c r="D78" s="206"/>
      <c r="E78" s="206"/>
      <c r="F78" s="206"/>
      <c r="G78" s="206"/>
      <c r="H78" s="206"/>
      <c r="I78" s="206"/>
      <c r="J78" s="207"/>
      <c r="K78" s="31"/>
    </row>
    <row r="79" spans="1:11" ht="19.5" x14ac:dyDescent="0.35">
      <c r="A79" s="92" t="s">
        <v>88</v>
      </c>
      <c r="B79" s="92"/>
      <c r="C79" s="92"/>
      <c r="D79" s="92"/>
      <c r="E79" s="92"/>
      <c r="F79" s="92"/>
      <c r="G79" s="92"/>
      <c r="H79" s="92"/>
      <c r="I79" s="92"/>
      <c r="J79" s="92"/>
      <c r="K79" s="31"/>
    </row>
    <row r="80" spans="1:11" ht="60.75" customHeight="1" x14ac:dyDescent="0.35">
      <c r="A80" s="67" t="s">
        <v>115</v>
      </c>
      <c r="B80" s="106" t="s">
        <v>89</v>
      </c>
      <c r="C80" s="212"/>
      <c r="D80" s="212"/>
      <c r="E80" s="212"/>
      <c r="F80" s="212"/>
      <c r="G80" s="109" t="s">
        <v>90</v>
      </c>
      <c r="H80" s="109"/>
      <c r="I80" s="109" t="s">
        <v>91</v>
      </c>
      <c r="J80" s="109"/>
      <c r="K80" s="31"/>
    </row>
    <row r="81" spans="1:36" x14ac:dyDescent="0.3">
      <c r="A81" s="14">
        <v>1</v>
      </c>
      <c r="B81" s="192">
        <v>2</v>
      </c>
      <c r="C81" s="193"/>
      <c r="D81" s="193"/>
      <c r="E81" s="193"/>
      <c r="F81" s="194"/>
      <c r="G81" s="111">
        <v>3</v>
      </c>
      <c r="H81" s="111"/>
      <c r="I81" s="111">
        <v>4</v>
      </c>
      <c r="J81" s="111"/>
    </row>
    <row r="82" spans="1:36" ht="29.25" customHeight="1" x14ac:dyDescent="0.3">
      <c r="A82" s="68" t="s">
        <v>16</v>
      </c>
      <c r="B82" s="169" t="s">
        <v>126</v>
      </c>
      <c r="C82" s="170"/>
      <c r="D82" s="170"/>
      <c r="E82" s="170"/>
      <c r="F82" s="171"/>
      <c r="G82" s="172">
        <v>1894.7</v>
      </c>
      <c r="H82" s="172"/>
      <c r="I82" s="219" t="s">
        <v>183</v>
      </c>
      <c r="J82" s="220"/>
    </row>
    <row r="83" spans="1:36" x14ac:dyDescent="0.3">
      <c r="A83" s="68" t="s">
        <v>17</v>
      </c>
      <c r="B83" s="169" t="s">
        <v>127</v>
      </c>
      <c r="C83" s="170"/>
      <c r="D83" s="170"/>
      <c r="E83" s="170"/>
      <c r="F83" s="171"/>
      <c r="G83" s="221"/>
      <c r="H83" s="221"/>
      <c r="I83" s="167"/>
      <c r="J83" s="167"/>
    </row>
    <row r="84" spans="1:36" s="8" customFormat="1" x14ac:dyDescent="0.25">
      <c r="A84" s="68" t="s">
        <v>18</v>
      </c>
      <c r="B84" s="169" t="s">
        <v>128</v>
      </c>
      <c r="C84" s="170"/>
      <c r="D84" s="170"/>
      <c r="E84" s="170"/>
      <c r="F84" s="171"/>
      <c r="G84" s="172"/>
      <c r="H84" s="172"/>
      <c r="I84" s="167"/>
      <c r="J84" s="16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 x14ac:dyDescent="0.25">
      <c r="A85" s="68" t="s">
        <v>19</v>
      </c>
      <c r="B85" s="169" t="s">
        <v>92</v>
      </c>
      <c r="C85" s="170"/>
      <c r="D85" s="170"/>
      <c r="E85" s="170"/>
      <c r="F85" s="171"/>
      <c r="G85" s="172"/>
      <c r="H85" s="172"/>
      <c r="I85" s="167"/>
      <c r="J85" s="16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 x14ac:dyDescent="0.25">
      <c r="A86" s="1"/>
      <c r="B86" s="169" t="s">
        <v>93</v>
      </c>
      <c r="C86" s="170"/>
      <c r="D86" s="170"/>
      <c r="E86" s="170"/>
      <c r="F86" s="171"/>
      <c r="G86" s="176">
        <v>1894.7</v>
      </c>
      <c r="H86" s="176"/>
      <c r="I86" s="177"/>
      <c r="J86" s="178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77" customFormat="1" ht="12.75" x14ac:dyDescent="0.25">
      <c r="A87" s="175" t="s">
        <v>129</v>
      </c>
      <c r="B87" s="175"/>
      <c r="C87" s="175"/>
      <c r="D87" s="175"/>
      <c r="E87" s="175"/>
      <c r="F87" s="175"/>
      <c r="G87" s="175"/>
      <c r="H87" s="175"/>
      <c r="I87" s="175"/>
      <c r="J87" s="175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 s="77" customFormat="1" ht="12.75" x14ac:dyDescent="0.25">
      <c r="A88" s="143" t="s">
        <v>130</v>
      </c>
      <c r="B88" s="143"/>
      <c r="C88" s="143"/>
      <c r="D88" s="143"/>
      <c r="E88" s="143"/>
      <c r="F88" s="143"/>
      <c r="G88" s="143"/>
      <c r="H88" s="143"/>
      <c r="I88" s="143"/>
      <c r="J88" s="143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 s="8" customFormat="1" x14ac:dyDescent="0.25">
      <c r="A89" s="189" t="s">
        <v>94</v>
      </c>
      <c r="B89" s="189"/>
      <c r="C89" s="189"/>
      <c r="D89" s="189"/>
      <c r="E89" s="189"/>
      <c r="F89" s="189"/>
      <c r="G89" s="189"/>
      <c r="H89" s="189"/>
      <c r="I89" s="189"/>
      <c r="J89" s="189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 ht="18.75" customHeight="1" x14ac:dyDescent="0.25">
      <c r="A90" s="180" t="s">
        <v>161</v>
      </c>
      <c r="B90" s="181"/>
      <c r="C90" s="181"/>
      <c r="D90" s="181"/>
      <c r="E90" s="181"/>
      <c r="F90" s="181"/>
      <c r="G90" s="181"/>
      <c r="H90" s="181"/>
      <c r="I90" s="181"/>
      <c r="J90" s="182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 ht="18" customHeight="1" x14ac:dyDescent="0.25">
      <c r="A91" s="183"/>
      <c r="B91" s="184"/>
      <c r="C91" s="184"/>
      <c r="D91" s="184"/>
      <c r="E91" s="184"/>
      <c r="F91" s="184"/>
      <c r="G91" s="184"/>
      <c r="H91" s="184"/>
      <c r="I91" s="184"/>
      <c r="J91" s="18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hidden="1" x14ac:dyDescent="0.3">
      <c r="A92" s="183"/>
      <c r="B92" s="184"/>
      <c r="C92" s="184"/>
      <c r="D92" s="184"/>
      <c r="E92" s="184"/>
      <c r="F92" s="184"/>
      <c r="G92" s="184"/>
      <c r="H92" s="184"/>
      <c r="I92" s="184"/>
      <c r="J92" s="185"/>
    </row>
    <row r="93" spans="1:36" hidden="1" x14ac:dyDescent="0.3">
      <c r="A93" s="186"/>
      <c r="B93" s="187"/>
      <c r="C93" s="187"/>
      <c r="D93" s="187"/>
      <c r="E93" s="187"/>
      <c r="F93" s="187"/>
      <c r="G93" s="187"/>
      <c r="H93" s="187"/>
      <c r="I93" s="187"/>
      <c r="J93" s="188"/>
    </row>
    <row r="94" spans="1:36" ht="19.5" customHeight="1" x14ac:dyDescent="0.3">
      <c r="A94" s="153" t="s">
        <v>95</v>
      </c>
      <c r="B94" s="153"/>
      <c r="C94" s="153"/>
      <c r="D94" s="153"/>
      <c r="E94" s="153"/>
      <c r="F94" s="153"/>
      <c r="G94" s="153"/>
      <c r="H94" s="153"/>
      <c r="I94" s="153"/>
      <c r="J94" s="153"/>
      <c r="K94" s="38"/>
    </row>
    <row r="95" spans="1:36" ht="17.25" customHeight="1" x14ac:dyDescent="0.3">
      <c r="A95" s="163" t="s">
        <v>156</v>
      </c>
      <c r="B95" s="164"/>
      <c r="C95" s="165" t="s">
        <v>76</v>
      </c>
      <c r="D95" s="166"/>
      <c r="E95" s="166"/>
      <c r="F95" s="166"/>
      <c r="G95" s="166"/>
      <c r="H95" s="166"/>
      <c r="I95" s="166"/>
      <c r="J95" s="166"/>
    </row>
    <row r="96" spans="1:36" x14ac:dyDescent="0.3">
      <c r="A96" s="129" t="s">
        <v>75</v>
      </c>
      <c r="B96" s="129"/>
      <c r="C96" s="129"/>
      <c r="D96" s="129"/>
      <c r="E96" s="129"/>
      <c r="F96" s="129"/>
      <c r="G96" s="129"/>
      <c r="H96" s="129"/>
      <c r="I96" s="129"/>
      <c r="J96" s="129"/>
    </row>
    <row r="97" spans="1:36" x14ac:dyDescent="0.3">
      <c r="A97" s="145" t="s">
        <v>159</v>
      </c>
      <c r="B97" s="208" t="s">
        <v>96</v>
      </c>
      <c r="C97" s="209"/>
      <c r="D97" s="209"/>
      <c r="E97" s="209"/>
      <c r="F97" s="209"/>
      <c r="G97" s="209"/>
      <c r="H97" s="209"/>
      <c r="I97" s="209"/>
      <c r="J97" s="209"/>
    </row>
    <row r="98" spans="1:36" s="10" customFormat="1" ht="12.75" x14ac:dyDescent="0.2">
      <c r="A98" s="145"/>
      <c r="B98" s="208"/>
      <c r="C98" s="209"/>
      <c r="D98" s="209"/>
      <c r="E98" s="209"/>
      <c r="F98" s="209"/>
      <c r="G98" s="209"/>
      <c r="H98" s="209"/>
      <c r="I98" s="209"/>
      <c r="J98" s="209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 ht="16.5" customHeight="1" x14ac:dyDescent="0.35">
      <c r="A99" s="145" t="s">
        <v>159</v>
      </c>
      <c r="B99" s="208" t="s">
        <v>39</v>
      </c>
      <c r="C99" s="209"/>
      <c r="D99" s="209"/>
      <c r="E99" s="209"/>
      <c r="F99" s="209"/>
      <c r="G99" s="209"/>
      <c r="H99" s="209"/>
      <c r="I99" s="209"/>
      <c r="J99" s="209"/>
      <c r="K99" s="31"/>
    </row>
    <row r="100" spans="1:36" ht="3.75" hidden="1" customHeight="1" x14ac:dyDescent="0.35">
      <c r="A100" s="145"/>
      <c r="B100" s="208"/>
      <c r="C100" s="209"/>
      <c r="D100" s="209"/>
      <c r="E100" s="209"/>
      <c r="F100" s="209"/>
      <c r="G100" s="209"/>
      <c r="H100" s="209"/>
      <c r="I100" s="209"/>
      <c r="J100" s="209"/>
      <c r="K100" s="31"/>
    </row>
    <row r="101" spans="1:36" ht="19.5" x14ac:dyDescent="0.35">
      <c r="A101" s="145"/>
      <c r="B101" s="208" t="s">
        <v>40</v>
      </c>
      <c r="C101" s="210"/>
      <c r="D101" s="210"/>
      <c r="E101" s="210"/>
      <c r="F101" s="210"/>
      <c r="G101" s="210"/>
      <c r="H101" s="210"/>
      <c r="I101" s="210"/>
      <c r="J101" s="210"/>
      <c r="K101" s="31"/>
    </row>
    <row r="102" spans="1:36" ht="19.5" x14ac:dyDescent="0.35">
      <c r="A102" s="145"/>
      <c r="B102" s="208"/>
      <c r="C102" s="210"/>
      <c r="D102" s="210"/>
      <c r="E102" s="210"/>
      <c r="F102" s="210"/>
      <c r="G102" s="210"/>
      <c r="H102" s="210"/>
      <c r="I102" s="210"/>
      <c r="J102" s="210"/>
      <c r="K102" s="31"/>
    </row>
    <row r="103" spans="1:36" ht="19.5" x14ac:dyDescent="0.35">
      <c r="A103" s="114" t="s">
        <v>20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31"/>
    </row>
    <row r="104" spans="1:36" ht="19.5" x14ac:dyDescent="0.35">
      <c r="A104" s="129" t="s">
        <v>97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31"/>
    </row>
    <row r="105" spans="1:36" ht="19.5" x14ac:dyDescent="0.3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38"/>
    </row>
    <row r="106" spans="1:36" x14ac:dyDescent="0.3">
      <c r="A106" s="197">
        <v>215</v>
      </c>
      <c r="B106" s="198"/>
      <c r="C106" s="25" t="s">
        <v>67</v>
      </c>
      <c r="D106" s="25"/>
      <c r="E106" s="25"/>
      <c r="F106" s="25"/>
      <c r="G106" s="25"/>
      <c r="H106" s="25"/>
      <c r="I106" s="25"/>
      <c r="J106" s="25"/>
    </row>
    <row r="107" spans="1:36" x14ac:dyDescent="0.3">
      <c r="A107" s="129" t="s">
        <v>41</v>
      </c>
      <c r="B107" s="129"/>
      <c r="C107" s="129"/>
      <c r="D107" s="129"/>
      <c r="E107" s="129"/>
      <c r="F107" s="129"/>
      <c r="G107" s="129"/>
      <c r="H107" s="129"/>
      <c r="I107" s="129"/>
      <c r="J107" s="129"/>
    </row>
    <row r="108" spans="1:36" x14ac:dyDescent="0.3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1:36" ht="37.5" customHeight="1" x14ac:dyDescent="0.3">
      <c r="A109" s="70" t="s">
        <v>115</v>
      </c>
      <c r="B109" s="109" t="s">
        <v>21</v>
      </c>
      <c r="C109" s="109"/>
      <c r="D109" s="109"/>
      <c r="E109" s="109"/>
      <c r="F109" s="109"/>
      <c r="G109" s="109"/>
      <c r="H109" s="109"/>
      <c r="I109" s="109" t="s">
        <v>22</v>
      </c>
      <c r="J109" s="109"/>
    </row>
    <row r="110" spans="1:36" ht="12.75" customHeight="1" x14ac:dyDescent="0.3">
      <c r="A110" s="71">
        <v>1</v>
      </c>
      <c r="B110" s="111">
        <v>2</v>
      </c>
      <c r="C110" s="111"/>
      <c r="D110" s="111"/>
      <c r="E110" s="111"/>
      <c r="F110" s="111"/>
      <c r="G110" s="111"/>
      <c r="H110" s="111"/>
      <c r="I110" s="111">
        <v>3</v>
      </c>
      <c r="J110" s="111"/>
    </row>
    <row r="111" spans="1:36" ht="58.5" customHeight="1" x14ac:dyDescent="0.3">
      <c r="A111" s="70" t="s">
        <v>16</v>
      </c>
      <c r="B111" s="173" t="s">
        <v>163</v>
      </c>
      <c r="C111" s="173"/>
      <c r="D111" s="173"/>
      <c r="E111" s="173"/>
      <c r="F111" s="173"/>
      <c r="G111" s="173"/>
      <c r="H111" s="173"/>
      <c r="I111" s="174">
        <v>1602</v>
      </c>
      <c r="J111" s="174"/>
    </row>
    <row r="112" spans="1:36" ht="17.25" customHeight="1" x14ac:dyDescent="0.3">
      <c r="A112" s="70" t="s">
        <v>17</v>
      </c>
      <c r="B112" s="173"/>
      <c r="C112" s="173"/>
      <c r="D112" s="173"/>
      <c r="E112" s="173"/>
      <c r="F112" s="173"/>
      <c r="G112" s="173"/>
      <c r="H112" s="173"/>
      <c r="I112" s="174"/>
      <c r="J112" s="174"/>
      <c r="K112" s="38"/>
    </row>
    <row r="113" spans="1:36" ht="16.5" customHeight="1" x14ac:dyDescent="0.3">
      <c r="A113" s="1"/>
      <c r="B113" s="112" t="s">
        <v>4</v>
      </c>
      <c r="C113" s="112"/>
      <c r="D113" s="112"/>
      <c r="E113" s="112"/>
      <c r="F113" s="112"/>
      <c r="G113" s="112"/>
      <c r="H113" s="112"/>
      <c r="I113" s="113">
        <f>SUM(I111:J112)</f>
        <v>1602</v>
      </c>
      <c r="J113" s="113"/>
      <c r="K113" s="38"/>
    </row>
    <row r="114" spans="1:36" ht="19.5" x14ac:dyDescent="0.3">
      <c r="A114" s="143" t="s">
        <v>131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38"/>
    </row>
    <row r="115" spans="1:36" ht="19.5" x14ac:dyDescent="0.3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38"/>
    </row>
    <row r="116" spans="1:36" ht="19.5" x14ac:dyDescent="0.3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38"/>
    </row>
    <row r="117" spans="1:36" ht="19.5" x14ac:dyDescent="0.3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38"/>
    </row>
    <row r="118" spans="1:36" x14ac:dyDescent="0.3">
      <c r="A118" s="129" t="s">
        <v>23</v>
      </c>
      <c r="B118" s="129"/>
      <c r="C118" s="129"/>
      <c r="D118" s="129"/>
      <c r="E118" s="129"/>
      <c r="F118" s="129"/>
      <c r="G118" s="129"/>
      <c r="H118" s="129"/>
      <c r="I118" s="129"/>
      <c r="J118" s="129"/>
    </row>
    <row r="119" spans="1:36" x14ac:dyDescent="0.3">
      <c r="A119" s="22"/>
      <c r="B119" s="168" t="s">
        <v>24</v>
      </c>
      <c r="C119" s="168"/>
      <c r="D119" s="168"/>
      <c r="E119" s="168"/>
      <c r="F119" s="168"/>
      <c r="G119" s="168"/>
      <c r="H119" s="168"/>
      <c r="I119" s="168"/>
      <c r="J119" s="168"/>
    </row>
    <row r="120" spans="1:36" x14ac:dyDescent="0.3">
      <c r="A120" s="22"/>
      <c r="B120" s="168" t="s">
        <v>25</v>
      </c>
      <c r="C120" s="168"/>
      <c r="D120" s="168"/>
      <c r="E120" s="168"/>
      <c r="F120" s="168"/>
      <c r="G120" s="168"/>
      <c r="H120" s="168"/>
      <c r="I120" s="168"/>
      <c r="J120" s="168"/>
    </row>
    <row r="121" spans="1:36" x14ac:dyDescent="0.3">
      <c r="A121" s="22" t="s">
        <v>158</v>
      </c>
      <c r="B121" s="168" t="s">
        <v>26</v>
      </c>
      <c r="C121" s="168"/>
      <c r="D121" s="168"/>
      <c r="E121" s="168"/>
      <c r="F121" s="168"/>
      <c r="G121" s="168"/>
      <c r="H121" s="168"/>
      <c r="I121" s="168"/>
      <c r="J121" s="168"/>
    </row>
    <row r="122" spans="1:36" x14ac:dyDescent="0.3">
      <c r="A122" s="22"/>
      <c r="B122" s="168" t="s">
        <v>27</v>
      </c>
      <c r="C122" s="168"/>
      <c r="D122" s="168"/>
      <c r="E122" s="168"/>
      <c r="F122" s="168"/>
      <c r="G122" s="168"/>
      <c r="H122" s="168"/>
      <c r="I122" s="168"/>
      <c r="J122" s="168"/>
    </row>
    <row r="123" spans="1:36" x14ac:dyDescent="0.3">
      <c r="A123" s="22" t="s">
        <v>159</v>
      </c>
      <c r="B123" s="168" t="s">
        <v>28</v>
      </c>
      <c r="C123" s="168"/>
      <c r="D123" s="168"/>
      <c r="E123" s="168"/>
      <c r="F123" s="168"/>
      <c r="G123" s="168"/>
      <c r="H123" s="168"/>
      <c r="I123" s="168"/>
      <c r="J123" s="168"/>
    </row>
    <row r="124" spans="1:36" x14ac:dyDescent="0.3">
      <c r="A124" s="22" t="s">
        <v>159</v>
      </c>
      <c r="B124" s="168" t="s">
        <v>29</v>
      </c>
      <c r="C124" s="168"/>
      <c r="D124" s="168"/>
      <c r="E124" s="168"/>
      <c r="F124" s="168"/>
      <c r="G124" s="168"/>
      <c r="H124" s="168"/>
      <c r="I124" s="168"/>
      <c r="J124" s="168"/>
    </row>
    <row r="125" spans="1:36" s="9" customFormat="1" x14ac:dyDescent="0.3">
      <c r="A125" s="22" t="s">
        <v>158</v>
      </c>
      <c r="B125" s="168" t="s">
        <v>30</v>
      </c>
      <c r="C125" s="168"/>
      <c r="D125" s="168"/>
      <c r="E125" s="168"/>
      <c r="F125" s="168"/>
      <c r="G125" s="168"/>
      <c r="H125" s="168"/>
      <c r="I125" s="168"/>
      <c r="J125" s="168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 ht="19.5" x14ac:dyDescent="0.35">
      <c r="A126" s="22" t="s">
        <v>159</v>
      </c>
      <c r="B126" s="6" t="s">
        <v>31</v>
      </c>
      <c r="C126" s="246" t="s">
        <v>162</v>
      </c>
      <c r="D126" s="247"/>
      <c r="E126" s="247"/>
      <c r="F126" s="247"/>
      <c r="G126" s="247"/>
      <c r="H126" s="247"/>
      <c r="I126" s="247"/>
      <c r="J126" s="248"/>
      <c r="K126" s="31"/>
    </row>
    <row r="127" spans="1:36" ht="19.5" x14ac:dyDescent="0.35">
      <c r="A127" s="129" t="s">
        <v>109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31"/>
    </row>
    <row r="128" spans="1:36" x14ac:dyDescent="0.3">
      <c r="A128" s="26">
        <v>5</v>
      </c>
      <c r="B128" s="211" t="s">
        <v>44</v>
      </c>
      <c r="C128" s="129"/>
      <c r="D128" s="129"/>
      <c r="E128" s="129"/>
      <c r="F128" s="129"/>
      <c r="G128" s="129"/>
      <c r="H128" s="129"/>
      <c r="I128" s="129"/>
      <c r="J128" s="129"/>
    </row>
    <row r="129" spans="1:36" s="5" customFormat="1" ht="19.5" x14ac:dyDescent="0.35">
      <c r="A129" s="129" t="s">
        <v>98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 ht="19.5" x14ac:dyDescent="0.3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 x14ac:dyDescent="0.3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19.5" x14ac:dyDescent="0.35">
      <c r="A132" s="205" t="s">
        <v>182</v>
      </c>
      <c r="B132" s="206"/>
      <c r="C132" s="206"/>
      <c r="D132" s="206"/>
      <c r="E132" s="206"/>
      <c r="F132" s="206"/>
      <c r="G132" s="206"/>
      <c r="H132" s="206"/>
      <c r="I132" s="206"/>
      <c r="J132" s="207"/>
      <c r="K132" s="31"/>
    </row>
    <row r="133" spans="1:36" ht="19.5" x14ac:dyDescent="0.35">
      <c r="A133" s="204" t="s">
        <v>42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31"/>
    </row>
    <row r="134" spans="1:36" ht="19.5" x14ac:dyDescent="0.35">
      <c r="A134" s="203" t="s">
        <v>185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31"/>
    </row>
    <row r="135" spans="1:36" ht="19.5" x14ac:dyDescent="0.35">
      <c r="A135" s="203" t="s">
        <v>178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31"/>
    </row>
    <row r="136" spans="1:36" ht="19.5" x14ac:dyDescent="0.35">
      <c r="A136" s="201" t="s">
        <v>177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31"/>
    </row>
    <row r="137" spans="1:36" ht="19.5" x14ac:dyDescent="0.35">
      <c r="A137" s="214" t="s">
        <v>176</v>
      </c>
      <c r="B137" s="215"/>
      <c r="C137" s="215"/>
      <c r="D137" s="215"/>
      <c r="E137" s="215"/>
      <c r="F137" s="215"/>
      <c r="G137" s="215"/>
      <c r="H137" s="215"/>
      <c r="I137" s="215"/>
      <c r="J137" s="216"/>
      <c r="K137" s="31"/>
    </row>
    <row r="138" spans="1:36" ht="19.5" x14ac:dyDescent="0.35">
      <c r="A138" s="152" t="s">
        <v>43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31"/>
    </row>
    <row r="139" spans="1:36" ht="49.5" customHeight="1" x14ac:dyDescent="0.35">
      <c r="A139" s="67" t="s">
        <v>115</v>
      </c>
      <c r="B139" s="106" t="s">
        <v>99</v>
      </c>
      <c r="C139" s="212"/>
      <c r="D139" s="212"/>
      <c r="E139" s="212"/>
      <c r="F139" s="212"/>
      <c r="G139" s="109" t="s">
        <v>77</v>
      </c>
      <c r="H139" s="109"/>
      <c r="I139" s="190" t="s">
        <v>45</v>
      </c>
      <c r="J139" s="191"/>
      <c r="K139" s="31"/>
    </row>
    <row r="140" spans="1:36" s="10" customFormat="1" ht="13.5" x14ac:dyDescent="0.2">
      <c r="A140" s="71">
        <v>1</v>
      </c>
      <c r="B140" s="192">
        <v>2</v>
      </c>
      <c r="C140" s="193"/>
      <c r="D140" s="193"/>
      <c r="E140" s="193"/>
      <c r="F140" s="194"/>
      <c r="G140" s="111">
        <v>3</v>
      </c>
      <c r="H140" s="111"/>
      <c r="I140" s="111">
        <v>4</v>
      </c>
      <c r="J140" s="111"/>
      <c r="K140" s="7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1:36" ht="23.25" customHeight="1" x14ac:dyDescent="0.3">
      <c r="A141" s="1" t="s">
        <v>16</v>
      </c>
      <c r="B141" s="169" t="s">
        <v>46</v>
      </c>
      <c r="C141" s="170"/>
      <c r="D141" s="170"/>
      <c r="E141" s="170"/>
      <c r="F141" s="171"/>
      <c r="G141" s="195">
        <v>1796.18</v>
      </c>
      <c r="H141" s="195"/>
      <c r="I141" s="196">
        <f>G141*100%/G146</f>
        <v>0.94800232226737746</v>
      </c>
      <c r="J141" s="196"/>
      <c r="K141" s="35"/>
    </row>
    <row r="142" spans="1:36" ht="36.75" customHeight="1" x14ac:dyDescent="0.3">
      <c r="A142" s="1" t="s">
        <v>17</v>
      </c>
      <c r="B142" s="169" t="s">
        <v>47</v>
      </c>
      <c r="C142" s="170"/>
      <c r="D142" s="170"/>
      <c r="E142" s="170"/>
      <c r="F142" s="171"/>
      <c r="G142" s="199">
        <f>G143+G144+G145</f>
        <v>98.52000000000001</v>
      </c>
      <c r="H142" s="199"/>
      <c r="I142" s="200">
        <f>G142*100%/G146</f>
        <v>5.199767773262258E-2</v>
      </c>
      <c r="J142" s="200"/>
      <c r="K142" s="35"/>
    </row>
    <row r="143" spans="1:36" ht="39" customHeight="1" x14ac:dyDescent="0.3">
      <c r="A143" s="1" t="s">
        <v>49</v>
      </c>
      <c r="B143" s="169" t="s">
        <v>48</v>
      </c>
      <c r="C143" s="170"/>
      <c r="D143" s="170"/>
      <c r="E143" s="170"/>
      <c r="F143" s="171"/>
      <c r="G143" s="195">
        <v>3.79</v>
      </c>
      <c r="H143" s="195"/>
      <c r="I143" s="196">
        <f>G143*100%/G146</f>
        <v>2.0003166728241937E-3</v>
      </c>
      <c r="J143" s="196"/>
      <c r="K143" s="35"/>
    </row>
    <row r="144" spans="1:36" ht="26.25" customHeight="1" x14ac:dyDescent="0.3">
      <c r="A144" s="1" t="s">
        <v>50</v>
      </c>
      <c r="B144" s="169" t="s">
        <v>100</v>
      </c>
      <c r="C144" s="170"/>
      <c r="D144" s="170"/>
      <c r="E144" s="170"/>
      <c r="F144" s="171"/>
      <c r="G144" s="195">
        <v>94.73</v>
      </c>
      <c r="H144" s="195"/>
      <c r="I144" s="196">
        <f>G144*100%/G146</f>
        <v>4.9997361059798386E-2</v>
      </c>
      <c r="J144" s="196"/>
    </row>
    <row r="145" spans="1:36" s="5" customFormat="1" ht="39" customHeight="1" x14ac:dyDescent="0.3">
      <c r="A145" s="1" t="s">
        <v>51</v>
      </c>
      <c r="B145" s="169" t="s">
        <v>144</v>
      </c>
      <c r="C145" s="170"/>
      <c r="D145" s="170"/>
      <c r="E145" s="170"/>
      <c r="F145" s="171"/>
      <c r="G145" s="195"/>
      <c r="H145" s="195"/>
      <c r="I145" s="196">
        <f>G145*100%/G146</f>
        <v>0</v>
      </c>
      <c r="J145" s="196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</row>
    <row r="146" spans="1:36" s="9" customFormat="1" x14ac:dyDescent="0.2">
      <c r="A146" s="1"/>
      <c r="B146" s="240" t="s">
        <v>3</v>
      </c>
      <c r="C146" s="241"/>
      <c r="D146" s="241"/>
      <c r="E146" s="241"/>
      <c r="F146" s="242"/>
      <c r="G146" s="243">
        <f>G141+G142</f>
        <v>1894.7</v>
      </c>
      <c r="H146" s="243"/>
      <c r="I146" s="244">
        <v>1</v>
      </c>
      <c r="J146" s="24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</row>
    <row r="147" spans="1:36" ht="19.5" x14ac:dyDescent="0.35">
      <c r="A147" s="179" t="s">
        <v>145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31"/>
    </row>
    <row r="148" spans="1:36" ht="19.5" x14ac:dyDescent="0.3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31"/>
    </row>
    <row r="149" spans="1:36" ht="19.5" x14ac:dyDescent="0.3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31"/>
    </row>
    <row r="150" spans="1:36" ht="19.5" x14ac:dyDescent="0.3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31"/>
    </row>
    <row r="151" spans="1:36" ht="19.5" x14ac:dyDescent="0.3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31"/>
    </row>
    <row r="152" spans="1:36" ht="1.5" customHeight="1" x14ac:dyDescent="0.35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31"/>
    </row>
    <row r="153" spans="1:36" ht="19.5" hidden="1" x14ac:dyDescent="0.3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38"/>
    </row>
    <row r="154" spans="1:36" ht="19.5" x14ac:dyDescent="0.3">
      <c r="A154" s="129" t="s">
        <v>101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38"/>
    </row>
    <row r="155" spans="1:36" ht="19.5" x14ac:dyDescent="0.3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38"/>
    </row>
    <row r="156" spans="1:36" ht="37.5" x14ac:dyDescent="0.3">
      <c r="A156" s="13" t="s">
        <v>115</v>
      </c>
      <c r="B156" s="109" t="s">
        <v>78</v>
      </c>
      <c r="C156" s="109"/>
      <c r="D156" s="109"/>
      <c r="E156" s="109"/>
      <c r="F156" s="109"/>
      <c r="G156" s="109"/>
      <c r="H156" s="109"/>
      <c r="I156" s="109" t="s">
        <v>79</v>
      </c>
      <c r="J156" s="109"/>
      <c r="K156" s="38"/>
    </row>
    <row r="157" spans="1:36" s="10" customFormat="1" ht="13.5" x14ac:dyDescent="0.2">
      <c r="A157" s="71">
        <v>1</v>
      </c>
      <c r="B157" s="111">
        <v>2</v>
      </c>
      <c r="C157" s="111"/>
      <c r="D157" s="111"/>
      <c r="E157" s="111"/>
      <c r="F157" s="111"/>
      <c r="G157" s="111"/>
      <c r="H157" s="111"/>
      <c r="I157" s="111">
        <v>3</v>
      </c>
      <c r="J157" s="111"/>
      <c r="K157" s="79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ht="19.5" x14ac:dyDescent="0.3">
      <c r="A158" s="13" t="s">
        <v>16</v>
      </c>
      <c r="B158" s="120"/>
      <c r="C158" s="120"/>
      <c r="D158" s="120"/>
      <c r="E158" s="120"/>
      <c r="F158" s="120"/>
      <c r="G158" s="120"/>
      <c r="H158" s="120"/>
      <c r="I158" s="121"/>
      <c r="J158" s="121"/>
      <c r="K158" s="38"/>
    </row>
    <row r="159" spans="1:36" ht="19.5" x14ac:dyDescent="0.3">
      <c r="A159" s="13" t="s">
        <v>17</v>
      </c>
      <c r="B159" s="120"/>
      <c r="C159" s="120"/>
      <c r="D159" s="120"/>
      <c r="E159" s="120"/>
      <c r="F159" s="120"/>
      <c r="G159" s="120"/>
      <c r="H159" s="120"/>
      <c r="I159" s="121"/>
      <c r="J159" s="121"/>
      <c r="K159" s="38"/>
    </row>
    <row r="160" spans="1:36" s="4" customFormat="1" ht="19.5" x14ac:dyDescent="0.3">
      <c r="A160" s="1"/>
      <c r="B160" s="112" t="s">
        <v>4</v>
      </c>
      <c r="C160" s="112"/>
      <c r="D160" s="112"/>
      <c r="E160" s="112"/>
      <c r="F160" s="112"/>
      <c r="G160" s="112"/>
      <c r="H160" s="112"/>
      <c r="I160" s="103">
        <f>SUM(I158:J159)</f>
        <v>0</v>
      </c>
      <c r="J160" s="104"/>
      <c r="K160" s="3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s="5" customFormat="1" ht="19.5" x14ac:dyDescent="0.35">
      <c r="A161" s="175" t="s">
        <v>102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39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1:36" s="5" customFormat="1" ht="19.5" x14ac:dyDescent="0.3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3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s="5" customFormat="1" x14ac:dyDescent="0.3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1:36" s="5" customFormat="1" x14ac:dyDescent="0.3">
      <c r="A164" s="129" t="s">
        <v>103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 s="5" customFormat="1" x14ac:dyDescent="0.3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</row>
    <row r="166" spans="1:36" s="5" customFormat="1" x14ac:dyDescent="0.3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s="5" customFormat="1" x14ac:dyDescent="0.3">
      <c r="A167" s="26">
        <v>123</v>
      </c>
      <c r="B167" s="129" t="s">
        <v>67</v>
      </c>
      <c r="C167" s="129"/>
      <c r="D167" s="129"/>
      <c r="E167" s="129"/>
      <c r="F167" s="129"/>
      <c r="G167" s="129"/>
      <c r="H167" s="129"/>
      <c r="I167" s="129"/>
      <c r="J167" s="129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1:36" ht="19.5" x14ac:dyDescent="0.3">
      <c r="A168" s="105" t="s">
        <v>104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38"/>
    </row>
    <row r="169" spans="1:36" ht="73.900000000000006" customHeight="1" x14ac:dyDescent="0.35">
      <c r="A169" s="13" t="s">
        <v>2</v>
      </c>
      <c r="B169" s="106" t="s">
        <v>149</v>
      </c>
      <c r="C169" s="107"/>
      <c r="D169" s="107"/>
      <c r="E169" s="108"/>
      <c r="F169" s="109" t="s">
        <v>105</v>
      </c>
      <c r="G169" s="110"/>
      <c r="H169" s="110"/>
      <c r="I169" s="13" t="s">
        <v>52</v>
      </c>
      <c r="J169" s="13" t="s">
        <v>106</v>
      </c>
      <c r="K169" s="31"/>
    </row>
    <row r="170" spans="1:36" s="10" customFormat="1" ht="12.75" x14ac:dyDescent="0.2">
      <c r="A170" s="71">
        <v>1</v>
      </c>
      <c r="B170" s="111">
        <v>2</v>
      </c>
      <c r="C170" s="111"/>
      <c r="D170" s="111"/>
      <c r="E170" s="111"/>
      <c r="F170" s="111">
        <v>3</v>
      </c>
      <c r="G170" s="111"/>
      <c r="H170" s="111"/>
      <c r="I170" s="71">
        <v>4</v>
      </c>
      <c r="J170" s="71">
        <v>5</v>
      </c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1:36" ht="34.5" customHeight="1" x14ac:dyDescent="0.3">
      <c r="A171" s="15" t="s">
        <v>16</v>
      </c>
      <c r="B171" s="116" t="s">
        <v>188</v>
      </c>
      <c r="C171" s="117"/>
      <c r="D171" s="117"/>
      <c r="E171" s="118"/>
      <c r="F171" s="119" t="s">
        <v>189</v>
      </c>
      <c r="G171" s="119"/>
      <c r="H171" s="119"/>
      <c r="I171" s="72" t="s">
        <v>191</v>
      </c>
      <c r="J171" s="21">
        <v>1</v>
      </c>
    </row>
    <row r="172" spans="1:36" ht="35.25" customHeight="1" x14ac:dyDescent="0.3">
      <c r="A172" s="15" t="s">
        <v>17</v>
      </c>
      <c r="B172" s="88" t="s">
        <v>190</v>
      </c>
      <c r="C172" s="89"/>
      <c r="D172" s="89"/>
      <c r="E172" s="90"/>
      <c r="F172" s="85" t="s">
        <v>192</v>
      </c>
      <c r="G172" s="86"/>
      <c r="H172" s="87"/>
      <c r="I172" s="84" t="s">
        <v>169</v>
      </c>
      <c r="J172" s="21">
        <v>2</v>
      </c>
    </row>
    <row r="173" spans="1:36" ht="33" customHeight="1" x14ac:dyDescent="0.3">
      <c r="A173" s="15" t="s">
        <v>18</v>
      </c>
      <c r="B173" s="119" t="s">
        <v>170</v>
      </c>
      <c r="C173" s="119"/>
      <c r="D173" s="119"/>
      <c r="E173" s="119"/>
      <c r="F173" s="119" t="s">
        <v>193</v>
      </c>
      <c r="G173" s="119"/>
      <c r="H173" s="119"/>
      <c r="I173" s="72" t="s">
        <v>191</v>
      </c>
      <c r="J173" s="21">
        <v>1</v>
      </c>
    </row>
    <row r="174" spans="1:36" x14ac:dyDescent="0.3">
      <c r="A174" s="175" t="s">
        <v>146</v>
      </c>
      <c r="B174" s="175"/>
      <c r="C174" s="175"/>
      <c r="D174" s="175"/>
      <c r="E174" s="175"/>
      <c r="F174" s="175"/>
      <c r="G174" s="175"/>
      <c r="H174" s="175"/>
      <c r="I174" s="175"/>
      <c r="J174" s="175"/>
    </row>
    <row r="175" spans="1:36" ht="9.75" customHeight="1" x14ac:dyDescent="0.3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1:36" s="9" customFormat="1" ht="21" customHeight="1" x14ac:dyDescent="0.2">
      <c r="A176" s="129" t="s">
        <v>110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ht="18.75" customHeight="1" x14ac:dyDescent="0.35">
      <c r="A177" s="26">
        <v>3</v>
      </c>
      <c r="B177" s="129" t="s">
        <v>44</v>
      </c>
      <c r="C177" s="129"/>
      <c r="D177" s="129"/>
      <c r="E177" s="129"/>
      <c r="F177" s="129"/>
      <c r="G177" s="129"/>
      <c r="H177" s="129"/>
      <c r="I177" s="129"/>
      <c r="J177" s="129"/>
      <c r="K177" s="31"/>
    </row>
    <row r="178" spans="1:36" ht="31.5" x14ac:dyDescent="0.35">
      <c r="A178" s="114" t="s">
        <v>62</v>
      </c>
      <c r="B178" s="114"/>
      <c r="C178" s="114"/>
      <c r="D178" s="114"/>
      <c r="E178" s="114"/>
      <c r="F178" s="114"/>
      <c r="G178" s="115"/>
      <c r="H178" s="20" t="s">
        <v>164</v>
      </c>
      <c r="I178" s="19" t="s">
        <v>165</v>
      </c>
      <c r="J178" s="19">
        <v>2023</v>
      </c>
      <c r="K178" s="31"/>
    </row>
    <row r="179" spans="1:36" s="10" customFormat="1" ht="13.5" x14ac:dyDescent="0.25">
      <c r="A179" s="91" t="s">
        <v>147</v>
      </c>
      <c r="B179" s="91"/>
      <c r="C179" s="91"/>
      <c r="D179" s="91"/>
      <c r="E179" s="91"/>
      <c r="F179" s="91"/>
      <c r="G179" s="91"/>
      <c r="H179" s="91"/>
      <c r="I179" s="91"/>
      <c r="J179" s="91"/>
      <c r="K179" s="75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 ht="19.5" x14ac:dyDescent="0.35">
      <c r="A180" s="114" t="s">
        <v>116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31"/>
    </row>
    <row r="181" spans="1:36" ht="19.5" x14ac:dyDescent="0.3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31"/>
    </row>
    <row r="182" spans="1:36" ht="19.5" x14ac:dyDescent="0.3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31"/>
    </row>
    <row r="183" spans="1:36" ht="96.75" customHeight="1" x14ac:dyDescent="0.35">
      <c r="A183" s="13" t="s">
        <v>115</v>
      </c>
      <c r="B183" s="106" t="s">
        <v>117</v>
      </c>
      <c r="C183" s="212"/>
      <c r="D183" s="212"/>
      <c r="E183" s="212"/>
      <c r="F183" s="212"/>
      <c r="G183" s="109" t="s">
        <v>63</v>
      </c>
      <c r="H183" s="109"/>
      <c r="I183" s="106" t="s">
        <v>64</v>
      </c>
      <c r="J183" s="213"/>
      <c r="K183" s="31"/>
    </row>
    <row r="184" spans="1:36" ht="19.5" x14ac:dyDescent="0.35">
      <c r="A184" s="71">
        <v>1</v>
      </c>
      <c r="B184" s="192">
        <v>2</v>
      </c>
      <c r="C184" s="193"/>
      <c r="D184" s="193"/>
      <c r="E184" s="193"/>
      <c r="F184" s="194"/>
      <c r="G184" s="111">
        <v>3</v>
      </c>
      <c r="H184" s="111"/>
      <c r="I184" s="192">
        <v>4</v>
      </c>
      <c r="J184" s="194"/>
      <c r="K184" s="31"/>
    </row>
    <row r="185" spans="1:36" ht="34.5" customHeight="1" x14ac:dyDescent="0.3">
      <c r="A185" s="70" t="s">
        <v>16</v>
      </c>
      <c r="B185" s="88" t="s">
        <v>190</v>
      </c>
      <c r="C185" s="89"/>
      <c r="D185" s="89"/>
      <c r="E185" s="89"/>
      <c r="F185" s="90"/>
      <c r="G185" s="102">
        <v>89281345610</v>
      </c>
      <c r="H185" s="102"/>
      <c r="I185" s="217" t="s">
        <v>171</v>
      </c>
      <c r="J185" s="218"/>
    </row>
    <row r="186" spans="1:36" s="18" customFormat="1" x14ac:dyDescent="0.25">
      <c r="A186" s="70" t="s">
        <v>17</v>
      </c>
      <c r="B186" s="88" t="s">
        <v>166</v>
      </c>
      <c r="C186" s="89"/>
      <c r="D186" s="89"/>
      <c r="E186" s="89"/>
      <c r="F186" s="90"/>
      <c r="G186" s="102">
        <v>89281902715</v>
      </c>
      <c r="H186" s="102"/>
      <c r="I186" s="228"/>
      <c r="J186" s="229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:36" s="41" customFormat="1" x14ac:dyDescent="0.25">
      <c r="A187" s="80"/>
      <c r="B187" s="81"/>
      <c r="C187" s="81"/>
      <c r="D187" s="81"/>
      <c r="E187" s="81"/>
      <c r="F187" s="81"/>
      <c r="G187" s="82"/>
      <c r="H187" s="82"/>
      <c r="I187" s="83"/>
      <c r="J187" s="83"/>
    </row>
    <row r="188" spans="1:36" x14ac:dyDescent="0.3">
      <c r="A188" s="114" t="s">
        <v>118</v>
      </c>
      <c r="B188" s="114"/>
      <c r="C188" s="114"/>
      <c r="D188" s="114"/>
      <c r="E188" s="114"/>
      <c r="F188" s="114"/>
      <c r="G188" s="114"/>
      <c r="H188" s="114"/>
      <c r="I188" s="114"/>
      <c r="J188" s="114"/>
    </row>
    <row r="189" spans="1:36" s="74" customFormat="1" x14ac:dyDescent="0.2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</row>
    <row r="190" spans="1:36" ht="56.25" customHeight="1" x14ac:dyDescent="0.3">
      <c r="A190" s="62" t="s">
        <v>115</v>
      </c>
      <c r="B190" s="106" t="s">
        <v>119</v>
      </c>
      <c r="C190" s="212"/>
      <c r="D190" s="212"/>
      <c r="E190" s="212"/>
      <c r="F190" s="212"/>
      <c r="G190" s="109" t="s">
        <v>63</v>
      </c>
      <c r="H190" s="109"/>
      <c r="I190" s="106" t="s">
        <v>64</v>
      </c>
      <c r="J190" s="213"/>
    </row>
    <row r="191" spans="1:36" x14ac:dyDescent="0.3">
      <c r="A191" s="63">
        <v>1</v>
      </c>
      <c r="B191" s="192">
        <v>2</v>
      </c>
      <c r="C191" s="193"/>
      <c r="D191" s="193"/>
      <c r="E191" s="193"/>
      <c r="F191" s="194"/>
      <c r="G191" s="111">
        <v>3</v>
      </c>
      <c r="H191" s="111"/>
      <c r="I191" s="192">
        <v>4</v>
      </c>
      <c r="J191" s="194"/>
    </row>
    <row r="192" spans="1:36" ht="33" customHeight="1" x14ac:dyDescent="0.3">
      <c r="A192" s="68" t="s">
        <v>16</v>
      </c>
      <c r="B192" s="88" t="s">
        <v>167</v>
      </c>
      <c r="C192" s="89"/>
      <c r="D192" s="89"/>
      <c r="E192" s="89"/>
      <c r="F192" s="90"/>
      <c r="G192" s="102">
        <v>89289083772</v>
      </c>
      <c r="H192" s="102"/>
      <c r="I192" s="217" t="s">
        <v>168</v>
      </c>
      <c r="J192" s="218"/>
    </row>
    <row r="193" spans="1:36" s="18" customFormat="1" x14ac:dyDescent="0.25">
      <c r="A193" s="68" t="s">
        <v>17</v>
      </c>
      <c r="B193" s="88"/>
      <c r="C193" s="89"/>
      <c r="D193" s="89"/>
      <c r="E193" s="89"/>
      <c r="F193" s="90"/>
      <c r="G193" s="102"/>
      <c r="H193" s="102"/>
      <c r="I193" s="228"/>
      <c r="J193" s="229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1:36" s="16" customFormat="1" x14ac:dyDescent="0.25">
      <c r="A194" s="239" t="s">
        <v>120</v>
      </c>
      <c r="B194" s="239"/>
      <c r="C194" s="239"/>
      <c r="D194" s="239"/>
      <c r="E194" s="239"/>
      <c r="F194" s="239"/>
      <c r="G194" s="239"/>
      <c r="H194" s="239"/>
      <c r="I194" s="239"/>
      <c r="J194" s="239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</row>
    <row r="195" spans="1:36" s="29" customFormat="1" x14ac:dyDescent="0.3">
      <c r="A195" s="233"/>
      <c r="B195" s="234"/>
      <c r="C195" s="234"/>
      <c r="D195" s="234"/>
      <c r="E195" s="234"/>
      <c r="F195" s="234"/>
      <c r="G195" s="234"/>
      <c r="H195" s="234"/>
      <c r="I195" s="234"/>
      <c r="J195" s="235"/>
    </row>
    <row r="196" spans="1:36" s="29" customFormat="1" ht="18.75" customHeight="1" x14ac:dyDescent="0.3">
      <c r="A196" s="236"/>
      <c r="B196" s="237"/>
      <c r="C196" s="237"/>
      <c r="D196" s="237"/>
      <c r="E196" s="237"/>
      <c r="F196" s="237"/>
      <c r="G196" s="237"/>
      <c r="H196" s="237"/>
      <c r="I196" s="237"/>
      <c r="J196" s="238"/>
    </row>
    <row r="197" spans="1:36" s="29" customFormat="1" x14ac:dyDescent="0.3">
      <c r="A197" s="12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36" s="29" customFormat="1" x14ac:dyDescent="0.3">
      <c r="A198" s="129" t="s">
        <v>65</v>
      </c>
      <c r="B198" s="129"/>
      <c r="C198" s="129"/>
      <c r="D198" s="129"/>
      <c r="E198" s="129"/>
      <c r="F198" s="129"/>
      <c r="G198" s="129"/>
      <c r="H198" s="129"/>
      <c r="I198" s="129"/>
      <c r="J198" s="129"/>
    </row>
    <row r="199" spans="1:36" s="29" customFormat="1" x14ac:dyDescent="0.3">
      <c r="A199" s="222" t="s">
        <v>172</v>
      </c>
      <c r="B199" s="223"/>
      <c r="C199" s="223"/>
      <c r="D199" s="223"/>
      <c r="E199" s="223"/>
      <c r="F199" s="223"/>
      <c r="G199" s="223"/>
      <c r="H199" s="223"/>
      <c r="I199" s="223"/>
      <c r="J199" s="224"/>
    </row>
    <row r="200" spans="1:36" s="29" customForma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36" s="29" customFormat="1" x14ac:dyDescent="0.3">
      <c r="A201" s="20"/>
      <c r="B201" s="19"/>
      <c r="C201" s="19"/>
      <c r="D201" s="18"/>
      <c r="E201" s="225"/>
      <c r="F201" s="225"/>
      <c r="G201" s="18"/>
      <c r="H201" s="225" t="s">
        <v>173</v>
      </c>
      <c r="I201" s="225"/>
      <c r="J201" s="225"/>
    </row>
    <row r="202" spans="1:36" s="37" customFormat="1" ht="12.75" x14ac:dyDescent="0.2">
      <c r="A202" s="226" t="s">
        <v>5</v>
      </c>
      <c r="B202" s="226"/>
      <c r="C202" s="226"/>
      <c r="D202" s="16"/>
      <c r="E202" s="227" t="s">
        <v>6</v>
      </c>
      <c r="F202" s="227"/>
      <c r="G202" s="16"/>
      <c r="H202" s="227" t="s">
        <v>66</v>
      </c>
      <c r="I202" s="227"/>
      <c r="J202" s="227"/>
    </row>
    <row r="203" spans="1:36" s="29" customForma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36" s="29" customFormat="1" x14ac:dyDescent="0.3">
      <c r="A204" s="129" t="s">
        <v>65</v>
      </c>
      <c r="B204" s="129"/>
      <c r="C204" s="129"/>
      <c r="D204" s="129"/>
      <c r="E204" s="129"/>
      <c r="F204" s="129"/>
      <c r="G204" s="129"/>
      <c r="H204" s="129"/>
      <c r="I204" s="129"/>
      <c r="J204" s="129"/>
    </row>
    <row r="205" spans="1:36" s="29" customFormat="1" x14ac:dyDescent="0.3">
      <c r="A205" s="222" t="s">
        <v>174</v>
      </c>
      <c r="B205" s="223"/>
      <c r="C205" s="223"/>
      <c r="D205" s="223"/>
      <c r="E205" s="223"/>
      <c r="F205" s="223"/>
      <c r="G205" s="223"/>
      <c r="H205" s="223"/>
      <c r="I205" s="223"/>
      <c r="J205" s="224"/>
    </row>
    <row r="206" spans="1:36" s="29" customForma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36" s="29" customFormat="1" x14ac:dyDescent="0.3">
      <c r="A207" s="20"/>
      <c r="B207" s="19"/>
      <c r="C207" s="19"/>
      <c r="D207" s="18"/>
      <c r="E207" s="225"/>
      <c r="F207" s="225"/>
      <c r="G207" s="18"/>
      <c r="H207" s="225" t="s">
        <v>175</v>
      </c>
      <c r="I207" s="225"/>
      <c r="J207" s="225"/>
    </row>
    <row r="208" spans="1:36" s="37" customFormat="1" ht="12.75" x14ac:dyDescent="0.2">
      <c r="A208" s="226" t="s">
        <v>5</v>
      </c>
      <c r="B208" s="226"/>
      <c r="C208" s="226"/>
      <c r="D208" s="16"/>
      <c r="E208" s="227" t="s">
        <v>6</v>
      </c>
      <c r="F208" s="227"/>
      <c r="G208" s="16"/>
      <c r="H208" s="227" t="s">
        <v>66</v>
      </c>
      <c r="I208" s="227"/>
      <c r="J208" s="227"/>
    </row>
    <row r="209" s="29" customFormat="1" x14ac:dyDescent="0.3"/>
    <row r="210" s="29" customFormat="1" x14ac:dyDescent="0.3"/>
    <row r="211" s="29" customFormat="1" x14ac:dyDescent="0.3"/>
    <row r="212" s="29" customFormat="1" x14ac:dyDescent="0.3"/>
    <row r="213" s="29" customFormat="1" x14ac:dyDescent="0.3"/>
    <row r="214" s="29" customFormat="1" x14ac:dyDescent="0.3"/>
    <row r="215" s="29" customFormat="1" x14ac:dyDescent="0.3"/>
    <row r="216" s="29" customFormat="1" x14ac:dyDescent="0.3"/>
    <row r="217" s="29" customFormat="1" x14ac:dyDescent="0.3"/>
    <row r="218" s="29" customFormat="1" x14ac:dyDescent="0.3"/>
    <row r="219" s="29" customFormat="1" x14ac:dyDescent="0.3"/>
    <row r="220" s="29" customFormat="1" x14ac:dyDescent="0.3"/>
    <row r="221" s="29" customFormat="1" x14ac:dyDescent="0.3"/>
    <row r="222" s="29" customFormat="1" x14ac:dyDescent="0.3"/>
    <row r="223" s="29" customFormat="1" x14ac:dyDescent="0.3"/>
    <row r="224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pans="1:10" s="29" customFormat="1" x14ac:dyDescent="0.3"/>
    <row r="306" spans="1:10" s="29" customFormat="1" x14ac:dyDescent="0.3"/>
    <row r="307" spans="1:10" s="29" customFormat="1" x14ac:dyDescent="0.3"/>
    <row r="308" spans="1:10" s="29" customFormat="1" x14ac:dyDescent="0.3"/>
    <row r="309" spans="1:10" s="29" customFormat="1" x14ac:dyDescent="0.3"/>
    <row r="310" spans="1:10" s="29" customFormat="1" x14ac:dyDescent="0.3"/>
    <row r="311" spans="1:10" s="29" customFormat="1" x14ac:dyDescent="0.3"/>
    <row r="312" spans="1:10" s="29" customFormat="1" x14ac:dyDescent="0.3"/>
    <row r="313" spans="1:10" s="29" customFormat="1" x14ac:dyDescent="0.3"/>
    <row r="314" spans="1:10" s="29" customFormat="1" x14ac:dyDescent="0.3"/>
    <row r="315" spans="1:10" s="29" customFormat="1" x14ac:dyDescent="0.3"/>
    <row r="316" spans="1:10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x14ac:dyDescent="0.3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3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x14ac:dyDescent="0.3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x14ac:dyDescent="0.3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</sheetData>
  <mergeCells count="223">
    <mergeCell ref="A154:J155"/>
    <mergeCell ref="A174:J175"/>
    <mergeCell ref="A188:J189"/>
    <mergeCell ref="A96:J96"/>
    <mergeCell ref="A176:J176"/>
    <mergeCell ref="B177:J177"/>
    <mergeCell ref="A195:J196"/>
    <mergeCell ref="A194:J194"/>
    <mergeCell ref="I193:J193"/>
    <mergeCell ref="I192:J192"/>
    <mergeCell ref="I191:J191"/>
    <mergeCell ref="I190:J190"/>
    <mergeCell ref="A180:J182"/>
    <mergeCell ref="B144:F144"/>
    <mergeCell ref="G144:H144"/>
    <mergeCell ref="I144:J144"/>
    <mergeCell ref="B145:F145"/>
    <mergeCell ref="G145:H145"/>
    <mergeCell ref="I145:J145"/>
    <mergeCell ref="B146:F146"/>
    <mergeCell ref="G146:H146"/>
    <mergeCell ref="I146:J146"/>
    <mergeCell ref="A127:J127"/>
    <mergeCell ref="C126:J126"/>
    <mergeCell ref="A64:J64"/>
    <mergeCell ref="A65:J65"/>
    <mergeCell ref="A78:J78"/>
    <mergeCell ref="H34:J34"/>
    <mergeCell ref="A45:J46"/>
    <mergeCell ref="A47:J50"/>
    <mergeCell ref="A55:J57"/>
    <mergeCell ref="F36:G36"/>
    <mergeCell ref="B36:E36"/>
    <mergeCell ref="A38:J41"/>
    <mergeCell ref="A42:J44"/>
    <mergeCell ref="A66:J69"/>
    <mergeCell ref="A76:J77"/>
    <mergeCell ref="A70:J71"/>
    <mergeCell ref="B58:J59"/>
    <mergeCell ref="B60:J61"/>
    <mergeCell ref="A204:J204"/>
    <mergeCell ref="A205:J205"/>
    <mergeCell ref="E207:F207"/>
    <mergeCell ref="H207:J207"/>
    <mergeCell ref="A208:C208"/>
    <mergeCell ref="E208:F208"/>
    <mergeCell ref="H208:J208"/>
    <mergeCell ref="B186:F186"/>
    <mergeCell ref="G186:H186"/>
    <mergeCell ref="I186:J186"/>
    <mergeCell ref="H201:J201"/>
    <mergeCell ref="E201:F201"/>
    <mergeCell ref="A202:C202"/>
    <mergeCell ref="E202:F202"/>
    <mergeCell ref="H202:J202"/>
    <mergeCell ref="A199:J199"/>
    <mergeCell ref="A198:J198"/>
    <mergeCell ref="B193:F193"/>
    <mergeCell ref="G193:H193"/>
    <mergeCell ref="B190:F190"/>
    <mergeCell ref="G190:H190"/>
    <mergeCell ref="B191:F191"/>
    <mergeCell ref="G191:H191"/>
    <mergeCell ref="B192:F192"/>
    <mergeCell ref="B185:F185"/>
    <mergeCell ref="G185:H185"/>
    <mergeCell ref="I185:J185"/>
    <mergeCell ref="A161:J163"/>
    <mergeCell ref="A164:J166"/>
    <mergeCell ref="B80:F80"/>
    <mergeCell ref="G80:H80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B84:F84"/>
    <mergeCell ref="G84:H84"/>
    <mergeCell ref="I84:J84"/>
    <mergeCell ref="B167:J167"/>
    <mergeCell ref="B143:F143"/>
    <mergeCell ref="G143:H143"/>
    <mergeCell ref="I143:J143"/>
    <mergeCell ref="B184:F184"/>
    <mergeCell ref="G184:H184"/>
    <mergeCell ref="I184:J184"/>
    <mergeCell ref="A132:J132"/>
    <mergeCell ref="A133:J133"/>
    <mergeCell ref="B99:J100"/>
    <mergeCell ref="A101:A102"/>
    <mergeCell ref="B101:J102"/>
    <mergeCell ref="A97:A98"/>
    <mergeCell ref="B97:J98"/>
    <mergeCell ref="B109:H109"/>
    <mergeCell ref="I109:J109"/>
    <mergeCell ref="B128:J128"/>
    <mergeCell ref="B110:H110"/>
    <mergeCell ref="I110:J110"/>
    <mergeCell ref="A129:J131"/>
    <mergeCell ref="B125:J125"/>
    <mergeCell ref="B183:F183"/>
    <mergeCell ref="G183:H183"/>
    <mergeCell ref="I183:J183"/>
    <mergeCell ref="A137:J137"/>
    <mergeCell ref="A138:J138"/>
    <mergeCell ref="B139:F139"/>
    <mergeCell ref="G139:H139"/>
    <mergeCell ref="A147:J153"/>
    <mergeCell ref="A94:J94"/>
    <mergeCell ref="A90:J93"/>
    <mergeCell ref="A89:J89"/>
    <mergeCell ref="A95:B95"/>
    <mergeCell ref="C95:J95"/>
    <mergeCell ref="I139:J139"/>
    <mergeCell ref="B140:F140"/>
    <mergeCell ref="G140:H140"/>
    <mergeCell ref="I140:J140"/>
    <mergeCell ref="B141:F141"/>
    <mergeCell ref="G141:H141"/>
    <mergeCell ref="I141:J141"/>
    <mergeCell ref="B112:H112"/>
    <mergeCell ref="I112:J112"/>
    <mergeCell ref="A106:B106"/>
    <mergeCell ref="B142:F142"/>
    <mergeCell ref="G142:H142"/>
    <mergeCell ref="I142:J142"/>
    <mergeCell ref="A136:J136"/>
    <mergeCell ref="A135:J135"/>
    <mergeCell ref="A134:J134"/>
    <mergeCell ref="I85:J85"/>
    <mergeCell ref="A104:J105"/>
    <mergeCell ref="B123:J123"/>
    <mergeCell ref="B124:J124"/>
    <mergeCell ref="A118:J118"/>
    <mergeCell ref="B119:J119"/>
    <mergeCell ref="B120:J120"/>
    <mergeCell ref="B121:J121"/>
    <mergeCell ref="B122:J122"/>
    <mergeCell ref="B85:F85"/>
    <mergeCell ref="G85:H85"/>
    <mergeCell ref="A103:J103"/>
    <mergeCell ref="A99:A100"/>
    <mergeCell ref="A107:J108"/>
    <mergeCell ref="B111:H111"/>
    <mergeCell ref="I111:J111"/>
    <mergeCell ref="A87:J87"/>
    <mergeCell ref="A88:J88"/>
    <mergeCell ref="B86:F86"/>
    <mergeCell ref="G86:H86"/>
    <mergeCell ref="I86:J86"/>
    <mergeCell ref="A114:J117"/>
    <mergeCell ref="A22:J23"/>
    <mergeCell ref="A26:J26"/>
    <mergeCell ref="B33:E33"/>
    <mergeCell ref="F33:G33"/>
    <mergeCell ref="H33:J33"/>
    <mergeCell ref="A62:A63"/>
    <mergeCell ref="A32:J32"/>
    <mergeCell ref="A19:J19"/>
    <mergeCell ref="A20:J20"/>
    <mergeCell ref="A29:J30"/>
    <mergeCell ref="A37:J37"/>
    <mergeCell ref="B34:E34"/>
    <mergeCell ref="F34:G34"/>
    <mergeCell ref="B35:E35"/>
    <mergeCell ref="F35:G35"/>
    <mergeCell ref="H35:J35"/>
    <mergeCell ref="H36:J36"/>
    <mergeCell ref="A31:B31"/>
    <mergeCell ref="C31:J31"/>
    <mergeCell ref="B158:H158"/>
    <mergeCell ref="I158:J158"/>
    <mergeCell ref="B159:H159"/>
    <mergeCell ref="I159:J159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B62:J63"/>
    <mergeCell ref="A58:A59"/>
    <mergeCell ref="A60:A61"/>
    <mergeCell ref="A15:J15"/>
    <mergeCell ref="A17:J17"/>
    <mergeCell ref="A24:J24"/>
    <mergeCell ref="A25:J25"/>
    <mergeCell ref="F172:H172"/>
    <mergeCell ref="B172:E172"/>
    <mergeCell ref="A179:J179"/>
    <mergeCell ref="A79:J79"/>
    <mergeCell ref="A72:J75"/>
    <mergeCell ref="G192:H192"/>
    <mergeCell ref="I160:J160"/>
    <mergeCell ref="A168:J168"/>
    <mergeCell ref="B169:E169"/>
    <mergeCell ref="F169:H169"/>
    <mergeCell ref="F170:H170"/>
    <mergeCell ref="B170:E170"/>
    <mergeCell ref="B113:H113"/>
    <mergeCell ref="I113:J113"/>
    <mergeCell ref="B160:H160"/>
    <mergeCell ref="A178:G178"/>
    <mergeCell ref="B171:E171"/>
    <mergeCell ref="F171:H171"/>
    <mergeCell ref="B173:E173"/>
    <mergeCell ref="F173:H173"/>
    <mergeCell ref="B156:H156"/>
    <mergeCell ref="I156:J156"/>
    <mergeCell ref="B157:H157"/>
    <mergeCell ref="I157:J157"/>
  </mergeCells>
  <dataValidations xWindow="146" yWindow="474" count="43">
    <dataValidation type="list" allowBlank="1" showInputMessage="1" showErrorMessage="1" error="Необходимо выбрать значение из предложенных" sqref="B207 B201 I178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07:J207 H201:J201"/>
    <dataValidation type="list" allowBlank="1" showInputMessage="1" showErrorMessage="1" error="Необходимо выбрать значение из предложенных" sqref="C207 C201 J178">
      <formula1>"2019,2020,2021,2022,2023"</formula1>
    </dataValidation>
    <dataValidation type="list" allowBlank="1" showInputMessage="1" showErrorMessage="1" error="Необходимо выбрать значение из предложенных" sqref="A207 A201 H178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05:J20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99:J199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95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92:F193 B185:F187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92:J193 I185:J187">
      <formula1>1</formula1>
      <formula2>100</formula2>
    </dataValidation>
    <dataValidation type="textLength" allowBlank="1" showInputMessage="1" showErrorMessage="1" error="Максимум 11 цифр. " prompt="Введите только цифры. " sqref="G192:H193 G185:H187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58:H159">
      <formula1>0</formula1>
      <formula2>200</formula2>
    </dataValidation>
    <dataValidation type="decimal" allowBlank="1" showInputMessage="1" showErrorMessage="1" error="Должно быть введено действительное число" sqref="G142:H142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1:H141 G82:H82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58:J159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1:B173 C171:E171 C173:E173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1:F173 G171:H171 G173:H173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1:I173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1:J173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67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3:H145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78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77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8:A63 A51:A54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0 A72:A7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92" r:id="rId1"/>
    <hyperlink ref="I185" r:id="rId2"/>
    <hyperlink ref="A137" r:id="rId3"/>
    <hyperlink ref="A136" r:id="rId4"/>
    <hyperlink ref="A135" r:id="rId5"/>
    <hyperlink ref="A132" r:id="rId6"/>
    <hyperlink ref="A78" r:id="rId7"/>
    <hyperlink ref="A134" r:id="rId8"/>
  </hyperlinks>
  <pageMargins left="0.7" right="0.7" top="0.75" bottom="0.75" header="0.3" footer="0.3"/>
  <pageSetup paperSize="9" fitToHeight="0" orientation="portrait" r:id="rId9"/>
  <headerFooter>
    <oddFooter>&amp;C&amp;P</oddFooter>
  </headerFooter>
  <rowBreaks count="5" manualBreakCount="5">
    <brk id="37" max="10" man="1"/>
    <brk id="78" max="10" man="1"/>
    <brk id="117" max="10" man="1"/>
    <brk id="151" max="10" man="1"/>
    <brk id="179" max="10" man="1"/>
  </row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view="pageBreakPreview" zoomScale="70" zoomScaleNormal="90" zoomScaleSheetLayoutView="70" workbookViewId="0">
      <pane ySplit="12" topLeftCell="A13" activePane="bottomLeft" state="frozenSplit"/>
      <selection pane="bottomLeft" activeCell="K17" sqref="K17"/>
    </sheetView>
  </sheetViews>
  <sheetFormatPr defaultColWidth="8.625" defaultRowHeight="15.75" x14ac:dyDescent="0.25"/>
  <cols>
    <col min="1" max="1" width="3.125" style="43" customWidth="1"/>
    <col min="2" max="2" width="41.25" style="43" customWidth="1"/>
    <col min="3" max="3" width="20.25" style="43" customWidth="1"/>
    <col min="4" max="4" width="11.125" style="60" customWidth="1"/>
    <col min="5" max="5" width="8.375" style="61" bestFit="1" customWidth="1"/>
    <col min="6" max="16384" width="8.625" style="43"/>
  </cols>
  <sheetData>
    <row r="1" spans="1:5" x14ac:dyDescent="0.25">
      <c r="A1" s="250" t="s">
        <v>70</v>
      </c>
      <c r="B1" s="250"/>
      <c r="C1" s="250"/>
      <c r="D1" s="250"/>
      <c r="E1" s="250"/>
    </row>
    <row r="2" spans="1:5" x14ac:dyDescent="0.25">
      <c r="A2" s="250" t="str">
        <f>ФОРМА!A6</f>
        <v>Администрация Кринично-Лугского сельского поселения</v>
      </c>
      <c r="B2" s="250"/>
      <c r="C2" s="250"/>
      <c r="D2" s="250"/>
      <c r="E2" s="250"/>
    </row>
    <row r="3" spans="1:5" x14ac:dyDescent="0.25">
      <c r="A3" s="44"/>
      <c r="B3" s="44"/>
      <c r="C3" s="44"/>
      <c r="D3" s="45"/>
      <c r="E3" s="46"/>
    </row>
    <row r="4" spans="1:5" x14ac:dyDescent="0.25">
      <c r="A4" s="251" t="s">
        <v>73</v>
      </c>
      <c r="B4" s="251"/>
      <c r="C4" s="47"/>
      <c r="D4" s="45"/>
      <c r="E4" s="46"/>
    </row>
    <row r="5" spans="1:5" x14ac:dyDescent="0.25">
      <c r="A5" s="252" t="str">
        <f>ФОРМА!A8</f>
        <v>Капитальный ремонт: памятника-стеллы №68 общей площадью 5,4 кв. м. по адресу: Ростовская область, Куйбышевский район, с.Каменно-Тузловка, ул.Комсомольская, дом 10-а</v>
      </c>
      <c r="B5" s="253"/>
      <c r="C5" s="253"/>
      <c r="D5" s="253"/>
      <c r="E5" s="254"/>
    </row>
    <row r="6" spans="1:5" x14ac:dyDescent="0.25">
      <c r="A6" s="255"/>
      <c r="B6" s="256"/>
      <c r="C6" s="256"/>
      <c r="D6" s="256"/>
      <c r="E6" s="257"/>
    </row>
    <row r="7" spans="1:5" x14ac:dyDescent="0.25">
      <c r="A7" s="255"/>
      <c r="B7" s="256"/>
      <c r="C7" s="256"/>
      <c r="D7" s="256"/>
      <c r="E7" s="257"/>
    </row>
    <row r="8" spans="1:5" x14ac:dyDescent="0.25">
      <c r="A8" s="258"/>
      <c r="B8" s="259"/>
      <c r="C8" s="259"/>
      <c r="D8" s="259"/>
      <c r="E8" s="260"/>
    </row>
    <row r="9" spans="1:5" x14ac:dyDescent="0.25">
      <c r="A9" s="48"/>
      <c r="B9" s="48"/>
      <c r="C9" s="48"/>
      <c r="D9" s="49"/>
      <c r="E9" s="50"/>
    </row>
    <row r="10" spans="1:5" x14ac:dyDescent="0.25">
      <c r="A10" s="51" t="s">
        <v>74</v>
      </c>
      <c r="B10" s="52"/>
      <c r="C10" s="53"/>
      <c r="D10" s="49"/>
      <c r="E10" s="50"/>
    </row>
    <row r="12" spans="1:5" s="44" customFormat="1" ht="31.5" x14ac:dyDescent="0.25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7.25" x14ac:dyDescent="0.25">
      <c r="A13" s="64" t="s">
        <v>16</v>
      </c>
      <c r="B13" s="66" t="s">
        <v>111</v>
      </c>
      <c r="C13" s="65" t="s">
        <v>142</v>
      </c>
      <c r="D13" s="24">
        <f>ФОРМА!A106</f>
        <v>215</v>
      </c>
      <c r="E13" s="57">
        <f>ROUNDDOWN(IF(D13&lt;=200,D13/10,"20"),0)</f>
        <v>20</v>
      </c>
    </row>
    <row r="14" spans="1:5" ht="63" x14ac:dyDescent="0.25">
      <c r="A14" s="64" t="s">
        <v>17</v>
      </c>
      <c r="B14" s="66" t="s">
        <v>112</v>
      </c>
      <c r="C14" s="65" t="s">
        <v>141</v>
      </c>
      <c r="D14" s="24">
        <f>ФОРМА!I113</f>
        <v>1602</v>
      </c>
      <c r="E14" s="57">
        <f>ROUNDDOWN(IF(D14&lt;=1500,D14/100,"15"),0)</f>
        <v>15</v>
      </c>
    </row>
    <row r="15" spans="1:5" ht="47.25" x14ac:dyDescent="0.25">
      <c r="A15" s="64" t="s">
        <v>18</v>
      </c>
      <c r="B15" s="66" t="s">
        <v>137</v>
      </c>
      <c r="C15" s="65" t="s">
        <v>136</v>
      </c>
      <c r="D15" s="24">
        <f>ФОРМА!A128</f>
        <v>5</v>
      </c>
      <c r="E15" s="57">
        <f>ROUNDDOWN(IF(D15&lt;=5,D15,"5"),0)</f>
        <v>5</v>
      </c>
    </row>
    <row r="16" spans="1:5" ht="63" x14ac:dyDescent="0.25">
      <c r="A16" s="64" t="s">
        <v>19</v>
      </c>
      <c r="B16" s="66" t="s">
        <v>143</v>
      </c>
      <c r="C16" s="65" t="s">
        <v>140</v>
      </c>
      <c r="D16" s="27">
        <f>ФОРМА!I144</f>
        <v>4.9997361059798386E-2</v>
      </c>
      <c r="E16" s="58">
        <f>ROUNDDOWN(IF(D16&lt;=25%,D16*100,"25"),0)</f>
        <v>4</v>
      </c>
    </row>
    <row r="17" spans="1:5" ht="63" x14ac:dyDescent="0.25">
      <c r="A17" s="64" t="s">
        <v>53</v>
      </c>
      <c r="B17" s="66" t="s">
        <v>135</v>
      </c>
      <c r="C17" s="65" t="s">
        <v>139</v>
      </c>
      <c r="D17" s="27">
        <f>ФОРМА!I145</f>
        <v>0</v>
      </c>
      <c r="E17" s="58">
        <f>ROUNDDOWN(IF(D17&lt;=40%,D17/2*100,"20"),0)</f>
        <v>0</v>
      </c>
    </row>
    <row r="18" spans="1:5" ht="47.25" x14ac:dyDescent="0.25">
      <c r="A18" s="64" t="s">
        <v>54</v>
      </c>
      <c r="B18" s="66" t="s">
        <v>113</v>
      </c>
      <c r="C18" s="65" t="s">
        <v>134</v>
      </c>
      <c r="D18" s="24">
        <f>ФОРМА!A167</f>
        <v>123</v>
      </c>
      <c r="E18" s="57">
        <f>ROUNDDOWN(IF(D18&lt;=120,D18/20,"6"),0)</f>
        <v>6</v>
      </c>
    </row>
    <row r="19" spans="1:5" ht="78.75" x14ac:dyDescent="0.25">
      <c r="A19" s="64" t="s">
        <v>55</v>
      </c>
      <c r="B19" s="66" t="s">
        <v>114</v>
      </c>
      <c r="C19" s="65" t="s">
        <v>133</v>
      </c>
      <c r="D19" s="24">
        <f>ФОРМА!A177</f>
        <v>3</v>
      </c>
      <c r="E19" s="57">
        <f>ROUNDDOWN(IF(D19&lt;=3,D19,"3"),0)</f>
        <v>3</v>
      </c>
    </row>
    <row r="20" spans="1:5" ht="63" x14ac:dyDescent="0.25">
      <c r="A20" s="64" t="s">
        <v>56</v>
      </c>
      <c r="B20" s="66" t="s">
        <v>138</v>
      </c>
      <c r="C20" s="65" t="s">
        <v>107</v>
      </c>
      <c r="D20" s="24" t="str">
        <f>ФОРМА!A95</f>
        <v>в наличии</v>
      </c>
      <c r="E20" s="57" t="str">
        <f>IF(D20="в наличии","1","0")</f>
        <v>1</v>
      </c>
    </row>
    <row r="21" spans="1:5" ht="110.25" x14ac:dyDescent="0.25">
      <c r="A21" s="64" t="s">
        <v>57</v>
      </c>
      <c r="B21" s="66" t="s">
        <v>132</v>
      </c>
      <c r="C21" s="65" t="s">
        <v>108</v>
      </c>
      <c r="D21" s="24" t="str">
        <f>ФОРМА!A31</f>
        <v>в наличии</v>
      </c>
      <c r="E21" s="57" t="str">
        <f>IF(D21="в наличии","5","0")</f>
        <v>5</v>
      </c>
    </row>
    <row r="22" spans="1:5" s="59" customFormat="1" x14ac:dyDescent="0.25">
      <c r="A22" s="249" t="s">
        <v>61</v>
      </c>
      <c r="B22" s="249"/>
      <c r="C22" s="249"/>
      <c r="D22" s="249"/>
      <c r="E22" s="56">
        <f>E13+E14+E15+E16+E17+E18+E19+E20+E21</f>
        <v>59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RUslan</cp:lastModifiedBy>
  <cp:lastPrinted>2022-07-15T05:35:04Z</cp:lastPrinted>
  <dcterms:created xsi:type="dcterms:W3CDTF">2019-10-03T05:08:16Z</dcterms:created>
  <dcterms:modified xsi:type="dcterms:W3CDTF">2024-03-11T11:35:57Z</dcterms:modified>
</cp:coreProperties>
</file>