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D12" i="1"/>
  <c r="D14" i="1"/>
  <c r="D11" i="1"/>
  <c r="F12" i="1"/>
  <c r="F14" i="1"/>
  <c r="F11" i="1"/>
  <c r="E12" i="1"/>
  <c r="E11" i="1"/>
  <c r="C14" i="1"/>
  <c r="C11" i="1"/>
  <c r="E13" i="1"/>
  <c r="E14" i="1" l="1"/>
  <c r="E15" i="1" s="1"/>
  <c r="G14" i="1"/>
  <c r="G12" i="1"/>
  <c r="G13" i="1"/>
  <c r="G11" i="1"/>
  <c r="C15" i="1"/>
  <c r="E16" i="1" l="1"/>
  <c r="E17" i="1"/>
  <c r="G15" i="1"/>
  <c r="C17" i="1"/>
  <c r="G16" i="1" l="1"/>
  <c r="G17" i="1" s="1"/>
</calcChain>
</file>

<file path=xl/sharedStrings.xml><?xml version="1.0" encoding="utf-8"?>
<sst xmlns="http://schemas.openxmlformats.org/spreadsheetml/2006/main" count="63" uniqueCount="58">
  <si>
    <t>Приложение 2</t>
  </si>
  <si>
    <t>Приказа Минстроя России от 23.12.2019 №841/пр</t>
  </si>
  <si>
    <t>при осуществлении закупки на выполнение подрядных работ по строительству объекта:</t>
  </si>
  <si>
    <t>Основание для расчета:</t>
  </si>
  <si>
    <t>Наименование работ и затрат</t>
  </si>
  <si>
    <t>Индекс фактической инфляции</t>
  </si>
  <si>
    <t>Индекс прогнозной инфляции на период выполнения работ</t>
  </si>
  <si>
    <t>Начальная (максимальная) цена контракта с учетом прогнозного индекса инфляции на период выполнения работ</t>
  </si>
  <si>
    <t>Стоимость без учета НДС</t>
  </si>
  <si>
    <t>Стоимость с учетом НДС</t>
  </si>
  <si>
    <t>Дата формирования НМЦК</t>
  </si>
  <si>
    <t>Начало строительства</t>
  </si>
  <si>
    <t>Май 2023</t>
  </si>
  <si>
    <t>Окончание строительства</t>
  </si>
  <si>
    <t>Ноябрь 2023</t>
  </si>
  <si>
    <t>Продолжительность строительства</t>
  </si>
  <si>
    <t>210 дней (7 месяцев)</t>
  </si>
  <si>
    <t>1. Расчет индекса фактической инфляции с использованием ИПЦ Росстата</t>
  </si>
  <si>
    <t>100%</t>
  </si>
  <si>
    <t>Июнь 2022 / Май 2022</t>
  </si>
  <si>
    <t>Итого индекс фактической инфляции:</t>
  </si>
  <si>
    <t>2. Расчет индекса прогнозной инфляции</t>
  </si>
  <si>
    <t>Годовые индексы прогнозной инфляции:</t>
  </si>
  <si>
    <t>на 2022 год</t>
  </si>
  <si>
    <t>на 2023 год</t>
  </si>
  <si>
    <t>Ежемесячные индексы прогнозной инфляции:</t>
  </si>
  <si>
    <t>Индексы прогнозной инфляции на период исполнения контракта:</t>
  </si>
  <si>
    <t>К на 2023 год</t>
  </si>
  <si>
    <t>Итого индекс прогнозной инфляции:</t>
  </si>
  <si>
    <t>Строительно-монтажные работы</t>
  </si>
  <si>
    <t>Стоимость оборудования</t>
  </si>
  <si>
    <t>Резерв средств на непредвиденные работы и затраты (если это предусмотрено контрактом)</t>
  </si>
  <si>
    <t>Стоимость работ в ценах
на дату утверждения сметной документации</t>
  </si>
  <si>
    <t>Стоимость работ в
ценах на дату формирования начальной (максимальной) цены контракта</t>
  </si>
  <si>
    <t>Капитальный ремонт: памятника-стелы №68 общей площадью 5,4 кв.м. по адресу: Ростовская область, Куйбышевский район, с.Каменно-Тузловка, ул.Комсомольская, дом 10-а</t>
  </si>
  <si>
    <t xml:space="preserve">Иные прочие работы и затраты (Размещение строительного мусора НДС не облагается) </t>
  </si>
  <si>
    <t>II квартал 2019 (Май 2019)</t>
  </si>
  <si>
    <t>Май 2020 / Май 2019</t>
  </si>
  <si>
    <t>104,88%</t>
  </si>
  <si>
    <t>Май 2021 / Май 2020</t>
  </si>
  <si>
    <t>105,82%</t>
  </si>
  <si>
    <t>Май 2022 / Май 2021</t>
  </si>
  <si>
    <t>НДС (20% без п. 3)</t>
  </si>
  <si>
    <t>Уровень цен утверждённой сметной документации</t>
  </si>
  <si>
    <t>Октябрь 2022</t>
  </si>
  <si>
    <t>100,51%</t>
  </si>
  <si>
    <t>Июль 2022 / Июнь 2022</t>
  </si>
  <si>
    <t>Август 2022 / Июль 2022</t>
  </si>
  <si>
    <t>100,37%</t>
  </si>
  <si>
    <t>Сентябрь 2022 / Август 2022</t>
  </si>
  <si>
    <t>Октябрь 2022 / Сентябрь 2022</t>
  </si>
  <si>
    <t>1,0488 * 1,0582 * 1 * 1,0051 * 1 * 1,0037 * 1 * 1</t>
  </si>
  <si>
    <t>113,9%</t>
  </si>
  <si>
    <t>105,9%</t>
  </si>
  <si>
    <t>¹²√1,139</t>
  </si>
  <si>
    <t>¹²√1,059</t>
  </si>
  <si>
    <t>1,0109² * (1,00479⁵ + 1,00479¹¹)/2</t>
  </si>
  <si>
    <t>РАСЧЕТ ЛИМИТОВ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</si>
</sst>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-;\-* #,##0.00_-;_-* &quot;-&quot;??_-;_-@_-"/>
    <numFmt numFmtId="165" formatCode="0.00000"/>
    <numFmt numFmtId="166" formatCode="_-* #,##0.00_р_._-;\-* #,##0.00_р_._-;_-* &quot;-&quot;??_р_._-;_-@_-"/>
    <numFmt numFmtId="167" formatCode="_-* #,##0.00000_-;\-* #,##0.00000_-;_-* &quot;-&quot;??_-;_-@_-"/>
    <numFmt numFmtId="168" formatCode="0.0000"/>
  </numFmts>
  <fonts count="15" x14ac:knownFonts="1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charset val="204"/>
    </font>
    <font>
      <sz val="10"/>
      <color rgb="FF000000"/>
      <name val="Arial"/>
      <charset val="204"/>
    </font>
    <font>
      <b/>
      <sz val="12"/>
      <color rgb="FF000000"/>
      <name val="Arial"/>
      <charset val="204"/>
    </font>
    <font>
      <b/>
      <sz val="11"/>
      <color rgb="FF000000"/>
      <name val="Arial"/>
      <charset val="204"/>
    </font>
    <font>
      <b/>
      <sz val="10"/>
      <color rgb="FF000000"/>
      <name val="Arial"/>
      <charset val="204"/>
    </font>
    <font>
      <sz val="11"/>
      <color rgb="FF000000"/>
      <name val="Calibri"/>
      <charset val="204"/>
    </font>
    <font>
      <sz val="8"/>
      <name val="Verdana"/>
      <charset val="204"/>
    </font>
    <font>
      <sz val="8"/>
      <name val="Verdan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1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>
      <alignment vertical="top"/>
      <protection locked="0"/>
    </xf>
    <xf numFmtId="164" fontId="1" fillId="0" borderId="0" applyFont="0" applyFill="0" applyBorder="0" applyAlignment="0" applyProtection="0"/>
    <xf numFmtId="0" fontId="9" fillId="0" borderId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166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0" borderId="0"/>
    <xf numFmtId="0" fontId="12" fillId="0" borderId="0"/>
    <xf numFmtId="0" fontId="7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>
      <alignment vertical="top"/>
      <protection locked="0"/>
    </xf>
    <xf numFmtId="0" fontId="1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2" xfId="6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/>
    </xf>
    <xf numFmtId="164" fontId="3" fillId="0" borderId="2" xfId="1" applyFont="1" applyFill="1" applyBorder="1" applyAlignment="1" applyProtection="1">
      <alignment horizontal="center" vertical="center" wrapText="1"/>
    </xf>
    <xf numFmtId="164" fontId="3" fillId="0" borderId="4" xfId="1" applyFont="1" applyFill="1" applyBorder="1" applyAlignment="1" applyProtection="1">
      <alignment horizontal="center" vertical="center" wrapText="1"/>
    </xf>
    <xf numFmtId="167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vertical="top" wrapText="1"/>
    </xf>
    <xf numFmtId="168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center" vertical="center"/>
    </xf>
  </cellXfs>
  <cellStyles count="21">
    <cellStyle name="Обычный" xfId="0" builtinId="0"/>
    <cellStyle name="Обычный 11" xfId="8"/>
    <cellStyle name="Обычный 2" xfId="9"/>
    <cellStyle name="Обычный 3" xfId="5"/>
    <cellStyle name="Обычный 3 2" xfId="13"/>
    <cellStyle name="Обычный 4" xfId="14"/>
    <cellStyle name="Обычный 4 2" xfId="20"/>
    <cellStyle name="Обычный 5" xfId="3"/>
    <cellStyle name="Обычный 5 2" xfId="19"/>
    <cellStyle name="Обычный 6" xfId="6"/>
    <cellStyle name="Обычный 7" xfId="12"/>
    <cellStyle name="Обычный 8" xfId="17"/>
    <cellStyle name="Обычный 9" xfId="15"/>
    <cellStyle name="Финансовый" xfId="1" builtinId="3"/>
    <cellStyle name="Финансовый 2" xfId="10"/>
    <cellStyle name="Финансовый 3" xfId="11"/>
    <cellStyle name="Финансовый 4" xfId="4"/>
    <cellStyle name="Финансовый 4 2" xfId="7"/>
    <cellStyle name="Финансовый 5" xfId="2"/>
    <cellStyle name="Финансовый 5 2" xfId="18"/>
    <cellStyle name="Финансовый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view="pageBreakPreview" topLeftCell="A22" zoomScaleNormal="100" zoomScaleSheetLayoutView="100" workbookViewId="0">
      <selection activeCell="H9" sqref="H9"/>
    </sheetView>
  </sheetViews>
  <sheetFormatPr defaultColWidth="9.140625" defaultRowHeight="12.75" customHeight="1" x14ac:dyDescent="0.2"/>
  <cols>
    <col min="1" max="1" width="4.5703125" style="1" customWidth="1"/>
    <col min="2" max="2" width="48.5703125" style="1" customWidth="1"/>
    <col min="3" max="3" width="17.7109375" style="1" customWidth="1"/>
    <col min="4" max="4" width="14.140625" style="1" customWidth="1"/>
    <col min="5" max="5" width="17.7109375" style="1" customWidth="1"/>
    <col min="6" max="6" width="14.140625" style="1" customWidth="1"/>
    <col min="7" max="7" width="18.42578125" style="1" customWidth="1"/>
    <col min="8" max="16384" width="9.140625" style="1"/>
  </cols>
  <sheetData>
    <row r="1" spans="1:7" x14ac:dyDescent="0.2">
      <c r="A1" s="2"/>
      <c r="B1" s="2"/>
      <c r="C1" s="2"/>
      <c r="D1" s="2"/>
      <c r="E1" s="2"/>
      <c r="F1" s="2"/>
      <c r="G1" s="3" t="s">
        <v>0</v>
      </c>
    </row>
    <row r="2" spans="1:7" x14ac:dyDescent="0.2">
      <c r="A2" s="2"/>
      <c r="B2" s="2"/>
      <c r="C2" s="2"/>
      <c r="D2" s="2"/>
      <c r="E2" s="2"/>
      <c r="F2" s="2"/>
      <c r="G2" s="3" t="s">
        <v>1</v>
      </c>
    </row>
    <row r="3" spans="1:7" x14ac:dyDescent="0.2">
      <c r="A3" s="2"/>
      <c r="B3" s="2"/>
      <c r="C3" s="2"/>
      <c r="D3" s="2"/>
      <c r="E3" s="2"/>
      <c r="F3" s="2"/>
      <c r="G3" s="3"/>
    </row>
    <row r="4" spans="1:7" ht="30.75" customHeight="1" x14ac:dyDescent="0.2">
      <c r="A4" s="2"/>
      <c r="B4" s="50" t="s">
        <v>57</v>
      </c>
      <c r="C4" s="50"/>
      <c r="D4" s="50"/>
      <c r="E4" s="50"/>
      <c r="F4" s="50"/>
      <c r="G4" s="50"/>
    </row>
    <row r="5" spans="1:7" ht="27" customHeight="1" x14ac:dyDescent="0.2">
      <c r="A5" s="2"/>
      <c r="B5" s="43" t="s">
        <v>2</v>
      </c>
      <c r="C5" s="43"/>
      <c r="D5" s="43"/>
      <c r="E5" s="43"/>
      <c r="F5" s="43"/>
      <c r="G5" s="43"/>
    </row>
    <row r="6" spans="1:7" ht="27" customHeight="1" x14ac:dyDescent="0.2">
      <c r="A6" s="2"/>
      <c r="B6" s="44" t="s">
        <v>34</v>
      </c>
      <c r="C6" s="44"/>
      <c r="D6" s="44"/>
      <c r="E6" s="44"/>
      <c r="F6" s="44"/>
      <c r="G6" s="44"/>
    </row>
    <row r="7" spans="1:7" ht="15" customHeight="1" x14ac:dyDescent="0.2">
      <c r="A7" s="4" t="s">
        <v>3</v>
      </c>
      <c r="B7" s="5"/>
      <c r="C7" s="6"/>
      <c r="D7" s="6"/>
      <c r="E7" s="6"/>
      <c r="F7" s="6"/>
      <c r="G7" s="6"/>
    </row>
    <row r="8" spans="1:7" ht="15.75" customHeight="1" thickBot="1" x14ac:dyDescent="0.25">
      <c r="A8" s="2"/>
      <c r="B8" s="5"/>
      <c r="C8" s="5"/>
      <c r="D8" s="5"/>
      <c r="E8" s="5"/>
      <c r="F8" s="5"/>
      <c r="G8" s="5"/>
    </row>
    <row r="9" spans="1:7" ht="89.25" x14ac:dyDescent="0.2">
      <c r="A9" s="45" t="s">
        <v>4</v>
      </c>
      <c r="B9" s="46"/>
      <c r="C9" s="10" t="s">
        <v>32</v>
      </c>
      <c r="D9" s="10" t="s">
        <v>5</v>
      </c>
      <c r="E9" s="10" t="s">
        <v>33</v>
      </c>
      <c r="F9" s="10" t="s">
        <v>6</v>
      </c>
      <c r="G9" s="11" t="s">
        <v>7</v>
      </c>
    </row>
    <row r="10" spans="1:7" ht="15" customHeight="1" x14ac:dyDescent="0.2">
      <c r="A10" s="47">
        <v>1</v>
      </c>
      <c r="B10" s="48"/>
      <c r="C10" s="12">
        <v>2</v>
      </c>
      <c r="D10" s="12">
        <v>3</v>
      </c>
      <c r="E10" s="12">
        <v>4</v>
      </c>
      <c r="F10" s="12">
        <v>5</v>
      </c>
      <c r="G10" s="14">
        <v>6</v>
      </c>
    </row>
    <row r="11" spans="1:7" ht="15" customHeight="1" x14ac:dyDescent="0.2">
      <c r="A11" s="15">
        <v>1</v>
      </c>
      <c r="B11" s="8" t="s">
        <v>29</v>
      </c>
      <c r="C11" s="17">
        <f>ROUND(171960*7.56,0)</f>
        <v>1300018</v>
      </c>
      <c r="D11" s="19">
        <f>$D$35</f>
        <v>1.1196299999999999</v>
      </c>
      <c r="E11" s="17">
        <f>ROUND(C11*D11,0)</f>
        <v>1455539</v>
      </c>
      <c r="F11" s="19">
        <f>$F$46</f>
        <v>1.06185</v>
      </c>
      <c r="G11" s="17">
        <f>ROUND(E11*F11,0)</f>
        <v>1545564</v>
      </c>
    </row>
    <row r="12" spans="1:7" ht="15" customHeight="1" x14ac:dyDescent="0.2">
      <c r="A12" s="15">
        <v>2</v>
      </c>
      <c r="B12" s="8" t="s">
        <v>30</v>
      </c>
      <c r="C12" s="17">
        <v>0</v>
      </c>
      <c r="D12" s="19">
        <f t="shared" ref="D12:D14" si="0">$D$35</f>
        <v>1.1196299999999999</v>
      </c>
      <c r="E12" s="17">
        <f t="shared" ref="E12:G14" si="1">ROUND(C12*D12,0)</f>
        <v>0</v>
      </c>
      <c r="F12" s="19">
        <f t="shared" ref="F12:F14" si="2">$F$46</f>
        <v>1.06185</v>
      </c>
      <c r="G12" s="17">
        <f t="shared" si="1"/>
        <v>0</v>
      </c>
    </row>
    <row r="13" spans="1:7" ht="32.25" customHeight="1" x14ac:dyDescent="0.2">
      <c r="A13" s="15">
        <v>3</v>
      </c>
      <c r="B13" s="8" t="s">
        <v>35</v>
      </c>
      <c r="C13" s="17">
        <v>2930</v>
      </c>
      <c r="D13" s="19">
        <v>1</v>
      </c>
      <c r="E13" s="17">
        <f t="shared" si="1"/>
        <v>2930</v>
      </c>
      <c r="F13" s="19">
        <v>1</v>
      </c>
      <c r="G13" s="17">
        <f t="shared" si="1"/>
        <v>2930</v>
      </c>
    </row>
    <row r="14" spans="1:7" ht="34.5" customHeight="1" x14ac:dyDescent="0.2">
      <c r="A14" s="15">
        <v>4</v>
      </c>
      <c r="B14" s="8" t="s">
        <v>31</v>
      </c>
      <c r="C14" s="17">
        <f>ROUND(3440*7.56,0)</f>
        <v>26006</v>
      </c>
      <c r="D14" s="19">
        <f t="shared" si="0"/>
        <v>1.1196299999999999</v>
      </c>
      <c r="E14" s="17">
        <f t="shared" si="1"/>
        <v>29117</v>
      </c>
      <c r="F14" s="19">
        <f t="shared" si="2"/>
        <v>1.06185</v>
      </c>
      <c r="G14" s="17">
        <f t="shared" si="1"/>
        <v>30918</v>
      </c>
    </row>
    <row r="15" spans="1:7" ht="15" customHeight="1" x14ac:dyDescent="0.2">
      <c r="A15" s="15">
        <v>5</v>
      </c>
      <c r="B15" s="13" t="s">
        <v>8</v>
      </c>
      <c r="C15" s="17">
        <f>SUM(C11:C14)</f>
        <v>1328954</v>
      </c>
      <c r="D15" s="17"/>
      <c r="E15" s="17">
        <f>SUM(E11:E14)</f>
        <v>1487586</v>
      </c>
      <c r="F15" s="17"/>
      <c r="G15" s="17">
        <f>SUM(G11:G14)</f>
        <v>1579412</v>
      </c>
    </row>
    <row r="16" spans="1:7" ht="15" customHeight="1" x14ac:dyDescent="0.2">
      <c r="A16" s="15">
        <v>6</v>
      </c>
      <c r="B16" s="13" t="s">
        <v>42</v>
      </c>
      <c r="C16" s="17">
        <f>ROUND((C15-C13)*20%,0)</f>
        <v>265205</v>
      </c>
      <c r="D16" s="17"/>
      <c r="E16" s="17">
        <f>ROUND((E15-E13)*20%,0)</f>
        <v>296931</v>
      </c>
      <c r="F16" s="17"/>
      <c r="G16" s="17">
        <f>ROUND((G15-G13)*20%,0)</f>
        <v>315296</v>
      </c>
    </row>
    <row r="17" spans="1:7" ht="15" customHeight="1" thickBot="1" x14ac:dyDescent="0.25">
      <c r="A17" s="15">
        <v>7</v>
      </c>
      <c r="B17" s="16" t="s">
        <v>9</v>
      </c>
      <c r="C17" s="18">
        <f>SUM(C15:C16)</f>
        <v>1594159</v>
      </c>
      <c r="D17" s="18"/>
      <c r="E17" s="18">
        <f>SUM(E15:E16)</f>
        <v>1784517</v>
      </c>
      <c r="F17" s="18"/>
      <c r="G17" s="18">
        <f>SUM(G15:G16)</f>
        <v>1894708</v>
      </c>
    </row>
    <row r="18" spans="1:7" ht="15" customHeight="1" x14ac:dyDescent="0.2">
      <c r="A18" s="2"/>
      <c r="B18" s="2"/>
      <c r="C18" s="9"/>
      <c r="D18" s="9"/>
      <c r="E18" s="9"/>
      <c r="F18" s="9"/>
      <c r="G18" s="9"/>
    </row>
    <row r="19" spans="1:7" ht="12.75" customHeight="1" x14ac:dyDescent="0.2">
      <c r="A19" s="20"/>
      <c r="B19" s="23" t="s">
        <v>43</v>
      </c>
      <c r="C19" s="37" t="s">
        <v>36</v>
      </c>
      <c r="D19" s="37"/>
      <c r="E19" s="25"/>
      <c r="F19" s="26"/>
      <c r="G19" s="26"/>
    </row>
    <row r="20" spans="1:7" ht="12.75" customHeight="1" x14ac:dyDescent="0.2">
      <c r="A20" s="20"/>
      <c r="B20" s="23" t="s">
        <v>10</v>
      </c>
      <c r="C20" s="24" t="s">
        <v>44</v>
      </c>
      <c r="D20" s="24"/>
      <c r="E20" s="24"/>
      <c r="F20" s="27"/>
      <c r="G20" s="27"/>
    </row>
    <row r="21" spans="1:7" ht="12.75" customHeight="1" x14ac:dyDescent="0.2">
      <c r="A21" s="20"/>
      <c r="B21" s="23" t="s">
        <v>11</v>
      </c>
      <c r="C21" s="24" t="s">
        <v>12</v>
      </c>
      <c r="D21" s="24"/>
      <c r="E21" s="24"/>
      <c r="F21" s="27"/>
      <c r="G21" s="27"/>
    </row>
    <row r="22" spans="1:7" ht="12.75" customHeight="1" x14ac:dyDescent="0.2">
      <c r="A22" s="20"/>
      <c r="B22" s="23" t="s">
        <v>13</v>
      </c>
      <c r="C22" s="24" t="s">
        <v>14</v>
      </c>
      <c r="D22" s="24"/>
      <c r="E22" s="24"/>
      <c r="F22" s="27"/>
      <c r="G22" s="27"/>
    </row>
    <row r="23" spans="1:7" ht="12.75" customHeight="1" x14ac:dyDescent="0.2">
      <c r="A23" s="20"/>
      <c r="B23" s="23" t="s">
        <v>15</v>
      </c>
      <c r="C23" s="37" t="s">
        <v>16</v>
      </c>
      <c r="D23" s="37"/>
      <c r="E23" s="24"/>
      <c r="F23" s="27"/>
      <c r="G23" s="27"/>
    </row>
    <row r="24" spans="1:7" ht="15" customHeight="1" x14ac:dyDescent="0.2">
      <c r="A24" s="20"/>
      <c r="B24" s="21"/>
      <c r="C24" s="27"/>
      <c r="D24" s="27"/>
      <c r="E24" s="27"/>
      <c r="F24" s="27"/>
      <c r="G24" s="21"/>
    </row>
    <row r="25" spans="1:7" ht="19.5" customHeight="1" x14ac:dyDescent="0.2">
      <c r="A25" s="28" t="s">
        <v>17</v>
      </c>
      <c r="B25" s="28"/>
      <c r="C25" s="28"/>
      <c r="D25" s="28"/>
      <c r="E25" s="28"/>
      <c r="F25" s="28"/>
      <c r="G25" s="28"/>
    </row>
    <row r="26" spans="1:7" ht="12.75" customHeight="1" x14ac:dyDescent="0.2">
      <c r="A26" s="20"/>
      <c r="B26" s="42" t="s">
        <v>37</v>
      </c>
      <c r="C26" s="42"/>
      <c r="D26" s="24" t="s">
        <v>38</v>
      </c>
      <c r="E26" s="29"/>
      <c r="F26" s="29"/>
      <c r="G26" s="29"/>
    </row>
    <row r="27" spans="1:7" ht="12.75" customHeight="1" x14ac:dyDescent="0.2">
      <c r="A27" s="20"/>
      <c r="B27" s="42" t="s">
        <v>39</v>
      </c>
      <c r="C27" s="42"/>
      <c r="D27" s="24" t="s">
        <v>40</v>
      </c>
      <c r="E27" s="29"/>
      <c r="F27" s="29"/>
      <c r="G27" s="29"/>
    </row>
    <row r="28" spans="1:7" ht="12.75" customHeight="1" x14ac:dyDescent="0.2">
      <c r="A28" s="20"/>
      <c r="B28" s="42" t="s">
        <v>41</v>
      </c>
      <c r="C28" s="42"/>
      <c r="D28" s="24" t="s">
        <v>18</v>
      </c>
      <c r="E28" s="29"/>
      <c r="F28" s="29"/>
      <c r="G28" s="29"/>
    </row>
    <row r="29" spans="1:7" ht="12.75" customHeight="1" x14ac:dyDescent="0.2">
      <c r="A29" s="20"/>
      <c r="B29" s="42" t="s">
        <v>19</v>
      </c>
      <c r="C29" s="42"/>
      <c r="D29" s="24" t="s">
        <v>45</v>
      </c>
      <c r="E29" s="29"/>
      <c r="F29" s="29"/>
      <c r="G29" s="29"/>
    </row>
    <row r="30" spans="1:7" ht="12.75" customHeight="1" x14ac:dyDescent="0.2">
      <c r="A30" s="20"/>
      <c r="B30" s="42" t="s">
        <v>46</v>
      </c>
      <c r="C30" s="42"/>
      <c r="D30" s="24" t="s">
        <v>18</v>
      </c>
      <c r="E30" s="29"/>
      <c r="F30" s="29"/>
      <c r="G30" s="29"/>
    </row>
    <row r="31" spans="1:7" ht="12.75" customHeight="1" x14ac:dyDescent="0.2">
      <c r="A31" s="20"/>
      <c r="B31" s="42" t="s">
        <v>47</v>
      </c>
      <c r="C31" s="42"/>
      <c r="D31" s="24" t="s">
        <v>48</v>
      </c>
      <c r="E31" s="29"/>
      <c r="F31" s="29"/>
      <c r="G31" s="29"/>
    </row>
    <row r="32" spans="1:7" ht="12.75" customHeight="1" x14ac:dyDescent="0.2">
      <c r="A32" s="20"/>
      <c r="B32" s="42" t="s">
        <v>49</v>
      </c>
      <c r="C32" s="42"/>
      <c r="D32" s="24" t="s">
        <v>18</v>
      </c>
      <c r="E32" s="29"/>
      <c r="F32" s="29"/>
      <c r="G32" s="29"/>
    </row>
    <row r="33" spans="1:7" ht="12.75" customHeight="1" x14ac:dyDescent="0.2">
      <c r="A33" s="20"/>
      <c r="B33" s="42" t="s">
        <v>50</v>
      </c>
      <c r="C33" s="42"/>
      <c r="D33" s="24" t="s">
        <v>18</v>
      </c>
      <c r="E33" s="29"/>
      <c r="F33" s="29"/>
      <c r="G33" s="29"/>
    </row>
    <row r="34" spans="1:7" ht="12.75" customHeight="1" x14ac:dyDescent="0.2">
      <c r="A34" s="20"/>
      <c r="B34" s="49" t="s">
        <v>20</v>
      </c>
      <c r="C34" s="49"/>
      <c r="D34" s="30"/>
      <c r="E34" s="29"/>
      <c r="F34" s="29"/>
      <c r="G34" s="29"/>
    </row>
    <row r="35" spans="1:7" ht="12.75" customHeight="1" x14ac:dyDescent="0.2">
      <c r="A35" s="20"/>
      <c r="B35" s="49" t="s">
        <v>51</v>
      </c>
      <c r="C35" s="49"/>
      <c r="D35" s="31">
        <v>1.1196299999999999</v>
      </c>
      <c r="E35" s="29"/>
      <c r="F35" s="29"/>
      <c r="G35" s="29"/>
    </row>
    <row r="36" spans="1:7" ht="12.75" customHeight="1" x14ac:dyDescent="0.2">
      <c r="A36" s="20"/>
      <c r="B36" s="32"/>
      <c r="C36" s="32"/>
      <c r="D36" s="29"/>
      <c r="E36" s="29"/>
      <c r="F36" s="29"/>
      <c r="G36" s="29"/>
    </row>
    <row r="37" spans="1:7" ht="12.75" customHeight="1" x14ac:dyDescent="0.2">
      <c r="A37" s="41" t="s">
        <v>21</v>
      </c>
      <c r="B37" s="41"/>
      <c r="C37" s="41"/>
      <c r="D37" s="41"/>
      <c r="E37" s="41"/>
      <c r="F37" s="41"/>
      <c r="G37" s="41"/>
    </row>
    <row r="38" spans="1:7" ht="12.75" customHeight="1" x14ac:dyDescent="0.2">
      <c r="A38" s="22"/>
      <c r="B38" s="38" t="s">
        <v>22</v>
      </c>
      <c r="C38" s="38"/>
      <c r="D38" s="33"/>
      <c r="E38" s="33"/>
      <c r="F38" s="33"/>
      <c r="G38" s="33"/>
    </row>
    <row r="39" spans="1:7" x14ac:dyDescent="0.2">
      <c r="A39" s="22"/>
      <c r="B39" s="39" t="s">
        <v>23</v>
      </c>
      <c r="C39" s="39"/>
      <c r="D39" s="40"/>
      <c r="E39" s="40"/>
      <c r="F39" s="25" t="s">
        <v>52</v>
      </c>
      <c r="G39" s="33"/>
    </row>
    <row r="40" spans="1:7" x14ac:dyDescent="0.2">
      <c r="A40" s="22"/>
      <c r="B40" s="39" t="s">
        <v>24</v>
      </c>
      <c r="C40" s="39"/>
      <c r="D40" s="40"/>
      <c r="E40" s="40"/>
      <c r="F40" s="25" t="s">
        <v>53</v>
      </c>
      <c r="G40" s="33"/>
    </row>
    <row r="41" spans="1:7" ht="12.75" customHeight="1" x14ac:dyDescent="0.2">
      <c r="A41" s="22"/>
      <c r="B41" s="38" t="s">
        <v>25</v>
      </c>
      <c r="C41" s="38"/>
      <c r="D41" s="33"/>
      <c r="E41" s="33"/>
      <c r="F41" s="33"/>
      <c r="G41" s="33"/>
    </row>
    <row r="42" spans="1:7" s="7" customFormat="1" ht="21" customHeight="1" x14ac:dyDescent="0.25">
      <c r="A42" s="22"/>
      <c r="B42" s="39" t="s">
        <v>23</v>
      </c>
      <c r="C42" s="39"/>
      <c r="D42" s="40" t="s">
        <v>54</v>
      </c>
      <c r="E42" s="40"/>
      <c r="F42" s="34">
        <v>1.0108999999999999</v>
      </c>
      <c r="G42" s="33"/>
    </row>
    <row r="43" spans="1:7" x14ac:dyDescent="0.2">
      <c r="A43" s="22"/>
      <c r="B43" s="39" t="s">
        <v>24</v>
      </c>
      <c r="C43" s="39"/>
      <c r="D43" s="40" t="s">
        <v>55</v>
      </c>
      <c r="E43" s="40"/>
      <c r="F43" s="35">
        <v>1.0047900000000001</v>
      </c>
      <c r="G43" s="33"/>
    </row>
    <row r="44" spans="1:7" ht="12.75" customHeight="1" x14ac:dyDescent="0.2">
      <c r="A44" s="22"/>
      <c r="B44" s="38" t="s">
        <v>26</v>
      </c>
      <c r="C44" s="38"/>
      <c r="D44" s="33"/>
      <c r="E44" s="33"/>
      <c r="F44" s="33"/>
      <c r="G44" s="33"/>
    </row>
    <row r="45" spans="1:7" ht="12.75" customHeight="1" x14ac:dyDescent="0.2">
      <c r="A45" s="22"/>
      <c r="B45" s="39" t="s">
        <v>27</v>
      </c>
      <c r="C45" s="39"/>
      <c r="D45" s="40" t="s">
        <v>56</v>
      </c>
      <c r="E45" s="40"/>
      <c r="F45" s="35">
        <v>1.06185</v>
      </c>
      <c r="G45" s="33"/>
    </row>
    <row r="46" spans="1:7" ht="12.75" customHeight="1" x14ac:dyDescent="0.2">
      <c r="A46" s="22"/>
      <c r="B46" s="38" t="s">
        <v>28</v>
      </c>
      <c r="C46" s="38"/>
      <c r="D46" s="38"/>
      <c r="E46" s="38"/>
      <c r="F46" s="36">
        <v>1.06185</v>
      </c>
      <c r="G46" s="33"/>
    </row>
  </sheetData>
  <mergeCells count="32">
    <mergeCell ref="B46:E46"/>
    <mergeCell ref="B31:C31"/>
    <mergeCell ref="B32:C32"/>
    <mergeCell ref="B33:C33"/>
    <mergeCell ref="B34:C34"/>
    <mergeCell ref="B35:C35"/>
    <mergeCell ref="B4:G4"/>
    <mergeCell ref="B5:G5"/>
    <mergeCell ref="B6:G6"/>
    <mergeCell ref="A9:B9"/>
    <mergeCell ref="A10:B10"/>
    <mergeCell ref="B26:C26"/>
    <mergeCell ref="B27:C27"/>
    <mergeCell ref="B28:C28"/>
    <mergeCell ref="B29:C29"/>
    <mergeCell ref="B30:C30"/>
    <mergeCell ref="C19:D19"/>
    <mergeCell ref="C23:D23"/>
    <mergeCell ref="B44:C44"/>
    <mergeCell ref="B45:C45"/>
    <mergeCell ref="D45:E45"/>
    <mergeCell ref="B41:C41"/>
    <mergeCell ref="B42:C42"/>
    <mergeCell ref="D42:E42"/>
    <mergeCell ref="B43:C43"/>
    <mergeCell ref="D43:E43"/>
    <mergeCell ref="A37:G37"/>
    <mergeCell ref="B38:C38"/>
    <mergeCell ref="B39:C39"/>
    <mergeCell ref="D39:E39"/>
    <mergeCell ref="B40:C40"/>
    <mergeCell ref="D40:E40"/>
  </mergeCells>
  <pageMargins left="0.70866143703460704" right="0.31496062874794001" top="0.74803149700164795" bottom="0.74803149700164795" header="0.31496062874794001" footer="0.31496062874794001"/>
  <pageSetup paperSize="9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RUslan</cp:lastModifiedBy>
  <cp:lastPrinted>2022-10-14T07:00:51Z</cp:lastPrinted>
  <dcterms:created xsi:type="dcterms:W3CDTF">2020-09-25T12:10:42Z</dcterms:created>
  <dcterms:modified xsi:type="dcterms:W3CDTF">2022-10-14T07:01:05Z</dcterms:modified>
</cp:coreProperties>
</file>